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280" windowHeight="12390" tabRatio="598" firstSheet="22"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ENERO" sheetId="179" r:id="rId23"/>
    <sheet name="P.ACCION ENERO CONSOLIDADO" sheetId="183" r:id="rId24"/>
    <sheet name="P.ACCION ENERO CONSOLIDADO (2)" sheetId="184" r:id="rId25"/>
  </sheets>
  <externalReferences>
    <externalReference r:id="rId26"/>
    <externalReference r:id="rId27"/>
    <externalReference r:id="rId28"/>
    <externalReference r:id="rId29"/>
    <externalReference r:id="rId30"/>
    <externalReference r:id="rId31"/>
    <externalReference r:id="rId32"/>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ENERO'!$C:$F,'P.ACCION ENERO'!$1:$3</definedName>
    <definedName name="_xlnm.Print_Titles" localSheetId="23">'P.ACCION ENERO CONSOLIDADO'!$C:$F,'P.ACCION ENERO CONSOLIDADO'!$1:$3</definedName>
    <definedName name="_xlnm.Print_Titles" localSheetId="24">'P.ACCION ENERO CONSOLIDADO (2)'!$C:$F,'P.ACCION ENERO CONSOLIDADO (2)'!$1:$3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DG126" i="184" l="1"/>
  <c r="DF126" i="184"/>
  <c r="DG135" i="184"/>
  <c r="DF135" i="184"/>
  <c r="CH135" i="184" l="1"/>
  <c r="CG135" i="184"/>
  <c r="CF135" i="184"/>
  <c r="CD135" i="184"/>
  <c r="CC135" i="184"/>
  <c r="CB135" i="184"/>
  <c r="CA135" i="184"/>
  <c r="BZ135" i="184"/>
  <c r="BY135" i="184"/>
  <c r="BX135" i="184"/>
  <c r="BW135" i="184"/>
  <c r="BV135" i="184"/>
  <c r="BU135" i="184"/>
  <c r="BT135" i="184"/>
  <c r="BS135" i="184"/>
  <c r="BR135" i="184"/>
  <c r="BQ135" i="184"/>
  <c r="AT135" i="184"/>
  <c r="AS135" i="184"/>
  <c r="AR135" i="184"/>
  <c r="AP135" i="184"/>
  <c r="AO135" i="184"/>
  <c r="AN135" i="184"/>
  <c r="AM135" i="184"/>
  <c r="AL135" i="184"/>
  <c r="AK135" i="184"/>
  <c r="AJ135" i="184"/>
  <c r="AI135" i="184"/>
  <c r="AH135" i="184"/>
  <c r="AG135" i="184"/>
  <c r="AE135" i="184"/>
  <c r="Y135" i="184"/>
  <c r="X135" i="184"/>
  <c r="W135" i="184"/>
  <c r="V135" i="184"/>
  <c r="U135" i="184"/>
  <c r="T135" i="184"/>
  <c r="S135" i="184"/>
  <c r="R135" i="184"/>
  <c r="Q135" i="184"/>
  <c r="P135" i="184"/>
  <c r="O135" i="184"/>
  <c r="N135" i="184"/>
  <c r="M135" i="184"/>
  <c r="L135" i="184"/>
  <c r="K135" i="184"/>
  <c r="J135" i="184"/>
  <c r="I135" i="184"/>
  <c r="H135" i="184"/>
  <c r="Z134" i="184"/>
  <c r="Z136" i="184" s="1"/>
  <c r="CG133" i="184"/>
  <c r="CF133" i="184"/>
  <c r="CE133" i="184"/>
  <c r="CD133" i="184"/>
  <c r="CC133" i="184"/>
  <c r="BZ133" i="184"/>
  <c r="BY133" i="184"/>
  <c r="BX133" i="184"/>
  <c r="BW133" i="184"/>
  <c r="BV133" i="184"/>
  <c r="BU133" i="184"/>
  <c r="BS133" i="184"/>
  <c r="BR133" i="184"/>
  <c r="BQ133" i="184"/>
  <c r="AS133" i="184"/>
  <c r="AR133" i="184"/>
  <c r="AQ133" i="184"/>
  <c r="AP133" i="184"/>
  <c r="AO133" i="184"/>
  <c r="AL133" i="184"/>
  <c r="AK133" i="184"/>
  <c r="AJ133" i="184"/>
  <c r="AI133" i="184"/>
  <c r="AH133" i="184"/>
  <c r="AG133" i="184"/>
  <c r="AE133" i="184"/>
  <c r="AD133" i="184"/>
  <c r="AC133" i="184"/>
  <c r="Y133" i="184"/>
  <c r="X133" i="184"/>
  <c r="W133" i="184"/>
  <c r="V133" i="184"/>
  <c r="U133" i="184"/>
  <c r="T133" i="184"/>
  <c r="S133" i="184"/>
  <c r="R133" i="184"/>
  <c r="Q133" i="184"/>
  <c r="P133" i="184"/>
  <c r="O133" i="184"/>
  <c r="N133" i="184"/>
  <c r="M133" i="184"/>
  <c r="L133" i="184"/>
  <c r="K133" i="184"/>
  <c r="J133" i="184"/>
  <c r="I133" i="184"/>
  <c r="H133" i="184"/>
  <c r="CH132" i="184"/>
  <c r="CG132" i="184"/>
  <c r="CF132" i="184"/>
  <c r="CE132" i="184"/>
  <c r="CD132" i="184"/>
  <c r="CC132" i="184"/>
  <c r="CA132" i="184"/>
  <c r="BZ132" i="184"/>
  <c r="BY132" i="184"/>
  <c r="BX132" i="184"/>
  <c r="BW132" i="184"/>
  <c r="BV132" i="184"/>
  <c r="BU132" i="184"/>
  <c r="BS132" i="184"/>
  <c r="BR132" i="184"/>
  <c r="BQ132" i="184"/>
  <c r="AS132" i="184"/>
  <c r="AR132" i="184"/>
  <c r="AQ132" i="184"/>
  <c r="AP132" i="184"/>
  <c r="AO132" i="184"/>
  <c r="AM132" i="184"/>
  <c r="AL132" i="184"/>
  <c r="AK132" i="184"/>
  <c r="AJ132" i="184"/>
  <c r="AI132" i="184"/>
  <c r="AH132" i="184"/>
  <c r="AG132" i="184"/>
  <c r="AE132" i="184"/>
  <c r="AD132" i="184"/>
  <c r="AC132" i="184"/>
  <c r="X132" i="184"/>
  <c r="W132" i="184"/>
  <c r="V132" i="184"/>
  <c r="U132" i="184"/>
  <c r="T132" i="184"/>
  <c r="S132" i="184"/>
  <c r="R132" i="184"/>
  <c r="Q132" i="184"/>
  <c r="P132" i="184"/>
  <c r="O132" i="184"/>
  <c r="N132" i="184"/>
  <c r="M132" i="184"/>
  <c r="L132" i="184"/>
  <c r="K132" i="184"/>
  <c r="J132" i="184"/>
  <c r="I132" i="184"/>
  <c r="H132" i="184"/>
  <c r="CH131" i="184"/>
  <c r="CG131" i="184"/>
  <c r="CF131" i="184"/>
  <c r="CE131" i="184"/>
  <c r="CC131" i="184"/>
  <c r="CB131" i="184"/>
  <c r="BZ131" i="184"/>
  <c r="BY131" i="184"/>
  <c r="BX131" i="184"/>
  <c r="BW131" i="184"/>
  <c r="BV131" i="184"/>
  <c r="BU131" i="184"/>
  <c r="BT131" i="184"/>
  <c r="BS131" i="184"/>
  <c r="BQ131" i="184"/>
  <c r="AS131" i="184"/>
  <c r="AR131" i="184"/>
  <c r="AQ131" i="184"/>
  <c r="AO131" i="184"/>
  <c r="AL131" i="184"/>
  <c r="AK131" i="184"/>
  <c r="AJ131" i="184"/>
  <c r="AI131" i="184"/>
  <c r="AH131" i="184"/>
  <c r="AG131" i="184"/>
  <c r="AF131" i="184"/>
  <c r="AE131" i="184"/>
  <c r="AC131" i="184"/>
  <c r="Y131" i="184"/>
  <c r="X131" i="184"/>
  <c r="W131" i="184"/>
  <c r="V131" i="184"/>
  <c r="U131" i="184"/>
  <c r="T131" i="184"/>
  <c r="S131" i="184"/>
  <c r="R131" i="184"/>
  <c r="Q131" i="184"/>
  <c r="P131" i="184"/>
  <c r="O131" i="184"/>
  <c r="N131" i="184"/>
  <c r="M131" i="184"/>
  <c r="L131" i="184"/>
  <c r="K131" i="184"/>
  <c r="J131" i="184"/>
  <c r="H131" i="184"/>
  <c r="CH130" i="184"/>
  <c r="CG130" i="184"/>
  <c r="CF130" i="184"/>
  <c r="CE130" i="184"/>
  <c r="CD130" i="184"/>
  <c r="CC130" i="184"/>
  <c r="CB130" i="184"/>
  <c r="CA130" i="184"/>
  <c r="BZ130" i="184"/>
  <c r="BY130" i="184"/>
  <c r="BX130" i="184"/>
  <c r="BW130" i="184"/>
  <c r="BV130" i="184"/>
  <c r="BU130" i="184"/>
  <c r="BT130" i="184"/>
  <c r="BS130" i="184"/>
  <c r="BQ130" i="184"/>
  <c r="BM130" i="184"/>
  <c r="BL130" i="184"/>
  <c r="AT130" i="184"/>
  <c r="AS130" i="184"/>
  <c r="AR130" i="184"/>
  <c r="AQ130" i="184"/>
  <c r="AP130" i="184"/>
  <c r="AO130" i="184"/>
  <c r="AN130" i="184"/>
  <c r="AM130" i="184"/>
  <c r="AL130" i="184"/>
  <c r="AK130" i="184"/>
  <c r="AJ130" i="184"/>
  <c r="AI130" i="184"/>
  <c r="AH130" i="184"/>
  <c r="AG130" i="184"/>
  <c r="AF130" i="184"/>
  <c r="AE130" i="184"/>
  <c r="AC130" i="184"/>
  <c r="Y130" i="184"/>
  <c r="X130" i="184"/>
  <c r="W130" i="184"/>
  <c r="V130" i="184"/>
  <c r="U130" i="184"/>
  <c r="T130" i="184"/>
  <c r="S130" i="184"/>
  <c r="R130" i="184"/>
  <c r="Q130" i="184"/>
  <c r="P130" i="184"/>
  <c r="O130" i="184"/>
  <c r="N130" i="184"/>
  <c r="M130" i="184"/>
  <c r="L130" i="184"/>
  <c r="K130" i="184"/>
  <c r="J130" i="184"/>
  <c r="I130" i="184"/>
  <c r="H130" i="184"/>
  <c r="CH129" i="184"/>
  <c r="CG129" i="184"/>
  <c r="CF129" i="184"/>
  <c r="CE129" i="184"/>
  <c r="CD129" i="184"/>
  <c r="CC129" i="184"/>
  <c r="CA129" i="184"/>
  <c r="BZ129" i="184"/>
  <c r="BY129" i="184"/>
  <c r="BX129" i="184"/>
  <c r="BW129" i="184"/>
  <c r="BV129" i="184"/>
  <c r="BU129" i="184"/>
  <c r="BT129" i="184"/>
  <c r="BS129" i="184"/>
  <c r="BR129" i="184"/>
  <c r="BQ129" i="184"/>
  <c r="AS129" i="184"/>
  <c r="AR129" i="184"/>
  <c r="AQ129" i="184"/>
  <c r="AP129" i="184"/>
  <c r="AO129" i="184"/>
  <c r="AM129" i="184"/>
  <c r="AL129" i="184"/>
  <c r="AK129" i="184"/>
  <c r="AJ129" i="184"/>
  <c r="AI129" i="184"/>
  <c r="AH129" i="184"/>
  <c r="AG129" i="184"/>
  <c r="AF129" i="184"/>
  <c r="AE129" i="184"/>
  <c r="AC129" i="184"/>
  <c r="Y129" i="184"/>
  <c r="X129" i="184"/>
  <c r="W129" i="184"/>
  <c r="V129" i="184"/>
  <c r="U129" i="184"/>
  <c r="T129" i="184"/>
  <c r="S129" i="184"/>
  <c r="R129" i="184"/>
  <c r="Q129" i="184"/>
  <c r="P129" i="184"/>
  <c r="O129" i="184"/>
  <c r="N129" i="184"/>
  <c r="M129" i="184"/>
  <c r="L129" i="184"/>
  <c r="K129" i="184"/>
  <c r="J129" i="184"/>
  <c r="I129" i="184"/>
  <c r="H129" i="184"/>
  <c r="CH128" i="184"/>
  <c r="CG128" i="184"/>
  <c r="CF128" i="184"/>
  <c r="CF134" i="184" s="1"/>
  <c r="CF136" i="184" s="1"/>
  <c r="CE128" i="184"/>
  <c r="CD128" i="184"/>
  <c r="CC128" i="184"/>
  <c r="CB128" i="184"/>
  <c r="CA128" i="184"/>
  <c r="BZ128" i="184"/>
  <c r="BY128" i="184"/>
  <c r="BX128" i="184"/>
  <c r="BX134" i="184" s="1"/>
  <c r="BX136" i="184" s="1"/>
  <c r="BW128" i="184"/>
  <c r="BV128" i="184"/>
  <c r="BU128" i="184"/>
  <c r="BT128" i="184"/>
  <c r="BS128" i="184"/>
  <c r="BS134" i="184" s="1"/>
  <c r="BR128" i="184"/>
  <c r="BQ128" i="184"/>
  <c r="BM128" i="184"/>
  <c r="BL128" i="184"/>
  <c r="AT128" i="184"/>
  <c r="AS128" i="184"/>
  <c r="AR128" i="184"/>
  <c r="AQ128" i="184"/>
  <c r="AP128" i="184"/>
  <c r="AO128" i="184"/>
  <c r="AN128" i="184"/>
  <c r="AM128" i="184"/>
  <c r="AL128" i="184"/>
  <c r="AK128" i="184"/>
  <c r="AJ128" i="184"/>
  <c r="AI128" i="184"/>
  <c r="AH128" i="184"/>
  <c r="AG128" i="184"/>
  <c r="AF128" i="184"/>
  <c r="AE128" i="184"/>
  <c r="AC128" i="184"/>
  <c r="Y128" i="184"/>
  <c r="X128" i="184"/>
  <c r="W128" i="184"/>
  <c r="V128" i="184"/>
  <c r="U128" i="184"/>
  <c r="T128" i="184"/>
  <c r="T134" i="184" s="1"/>
  <c r="T136" i="184" s="1"/>
  <c r="S128" i="184"/>
  <c r="R128" i="184"/>
  <c r="Q128" i="184"/>
  <c r="P128" i="184"/>
  <c r="O128" i="184"/>
  <c r="N128" i="184"/>
  <c r="M128" i="184"/>
  <c r="L128" i="184"/>
  <c r="L134" i="184" s="1"/>
  <c r="L136" i="184" s="1"/>
  <c r="K128" i="184"/>
  <c r="J128" i="184"/>
  <c r="I128" i="184"/>
  <c r="H128" i="184"/>
  <c r="CH124" i="184"/>
  <c r="CG124" i="184"/>
  <c r="CF124" i="184"/>
  <c r="CE124" i="184"/>
  <c r="CD124" i="184"/>
  <c r="CC124" i="184"/>
  <c r="CA124" i="184"/>
  <c r="BZ124" i="184"/>
  <c r="BY124" i="184"/>
  <c r="BX124" i="184"/>
  <c r="BW124" i="184"/>
  <c r="BV124" i="184"/>
  <c r="BU124" i="184"/>
  <c r="BS124" i="184"/>
  <c r="BR124" i="184"/>
  <c r="BQ124" i="184"/>
  <c r="AS124" i="184"/>
  <c r="AR124" i="184"/>
  <c r="AQ124" i="184"/>
  <c r="AP124" i="184"/>
  <c r="AO124" i="184"/>
  <c r="AM124" i="184"/>
  <c r="AL124" i="184"/>
  <c r="AK124" i="184"/>
  <c r="AJ124" i="184"/>
  <c r="AI124" i="184"/>
  <c r="AH124" i="184"/>
  <c r="AG124" i="184"/>
  <c r="AE124" i="184"/>
  <c r="AC124" i="184"/>
  <c r="Y124" i="184"/>
  <c r="X124" i="184"/>
  <c r="W124" i="184"/>
  <c r="V124" i="184"/>
  <c r="U124" i="184"/>
  <c r="T124" i="184"/>
  <c r="S124" i="184"/>
  <c r="R124" i="184"/>
  <c r="Q124" i="184"/>
  <c r="P124" i="184"/>
  <c r="O124" i="184"/>
  <c r="N124" i="184"/>
  <c r="M124" i="184"/>
  <c r="L124" i="184"/>
  <c r="K124" i="184"/>
  <c r="J124" i="184"/>
  <c r="I124" i="184"/>
  <c r="H124" i="184"/>
  <c r="DB123" i="184"/>
  <c r="DA123" i="184"/>
  <c r="CZ123" i="184"/>
  <c r="CY123" i="184"/>
  <c r="CX123" i="184"/>
  <c r="CW123" i="184"/>
  <c r="CV123" i="184"/>
  <c r="CU123" i="184"/>
  <c r="CT123" i="184"/>
  <c r="CS123" i="184"/>
  <c r="CR123" i="184"/>
  <c r="CQ123" i="184"/>
  <c r="CP123" i="184"/>
  <c r="CO123" i="184"/>
  <c r="CN123" i="184"/>
  <c r="CM123" i="184"/>
  <c r="CL123" i="184"/>
  <c r="CK123" i="184"/>
  <c r="BP123" i="184"/>
  <c r="BN123" i="184"/>
  <c r="BK123" i="184"/>
  <c r="BJ123" i="184"/>
  <c r="BI123" i="184"/>
  <c r="BH123" i="184"/>
  <c r="BG123" i="184"/>
  <c r="BF123" i="184"/>
  <c r="BE123" i="184"/>
  <c r="BD123" i="184"/>
  <c r="BC123" i="184"/>
  <c r="BB123" i="184"/>
  <c r="BA123" i="184"/>
  <c r="AZ123" i="184"/>
  <c r="AY123" i="184"/>
  <c r="AX123" i="184"/>
  <c r="AW123" i="184"/>
  <c r="AB123" i="184"/>
  <c r="G123" i="184"/>
  <c r="DB122" i="184"/>
  <c r="DA122" i="184"/>
  <c r="CZ122" i="184"/>
  <c r="CY122" i="184"/>
  <c r="CX122" i="184"/>
  <c r="CW122" i="184"/>
  <c r="CV122" i="184"/>
  <c r="CU122" i="184"/>
  <c r="CT122" i="184"/>
  <c r="CS122" i="184"/>
  <c r="CR122" i="184"/>
  <c r="CQ122" i="184"/>
  <c r="CP122" i="184"/>
  <c r="CO122" i="184"/>
  <c r="CN122" i="184"/>
  <c r="CM122" i="184"/>
  <c r="CL122" i="184"/>
  <c r="CK122" i="184"/>
  <c r="BT122" i="184"/>
  <c r="BP122" i="184"/>
  <c r="BO122" i="184" s="1"/>
  <c r="CI122" i="184" s="1"/>
  <c r="BN122" i="184"/>
  <c r="BK122" i="184"/>
  <c r="BJ122" i="184"/>
  <c r="BI122" i="184"/>
  <c r="BH122" i="184"/>
  <c r="BG122" i="184"/>
  <c r="BF122" i="184"/>
  <c r="BE122" i="184"/>
  <c r="BD122" i="184"/>
  <c r="BC122" i="184"/>
  <c r="BB122" i="184"/>
  <c r="BA122" i="184"/>
  <c r="AY122" i="184"/>
  <c r="AX122" i="184"/>
  <c r="AW122" i="184"/>
  <c r="AF122" i="184"/>
  <c r="AB122" i="184" s="1"/>
  <c r="AA122" i="184" s="1"/>
  <c r="AU122" i="184" s="1"/>
  <c r="G122" i="184"/>
  <c r="DB121" i="184"/>
  <c r="DA121" i="184"/>
  <c r="CZ121" i="184"/>
  <c r="CY121" i="184"/>
  <c r="CX121" i="184"/>
  <c r="CW121" i="184"/>
  <c r="CV121" i="184"/>
  <c r="CU121" i="184"/>
  <c r="CT121" i="184"/>
  <c r="CS121" i="184"/>
  <c r="CR121" i="184"/>
  <c r="CQ121" i="184"/>
  <c r="CP121" i="184"/>
  <c r="CO121" i="184"/>
  <c r="CM121" i="184"/>
  <c r="CL121" i="184"/>
  <c r="CK121" i="184"/>
  <c r="BT121" i="184"/>
  <c r="BP121" i="184" s="1"/>
  <c r="BN121" i="184"/>
  <c r="BK121" i="184"/>
  <c r="BJ121" i="184"/>
  <c r="BI121" i="184"/>
  <c r="BH121" i="184"/>
  <c r="BG121" i="184"/>
  <c r="BF121" i="184"/>
  <c r="BE121" i="184"/>
  <c r="BD121" i="184"/>
  <c r="BC121" i="184"/>
  <c r="BB121" i="184"/>
  <c r="BA121" i="184"/>
  <c r="AY121" i="184"/>
  <c r="AX121" i="184"/>
  <c r="AW121" i="184"/>
  <c r="AF121" i="184"/>
  <c r="AB121" i="184" s="1"/>
  <c r="G121" i="184"/>
  <c r="DB120" i="184"/>
  <c r="DA120" i="184"/>
  <c r="CZ120" i="184"/>
  <c r="CY120" i="184"/>
  <c r="CX120" i="184"/>
  <c r="CW120" i="184"/>
  <c r="CV120" i="184"/>
  <c r="CU120" i="184"/>
  <c r="CT120" i="184"/>
  <c r="CS120" i="184"/>
  <c r="CR120" i="184"/>
  <c r="CQ120" i="184"/>
  <c r="CP120" i="184"/>
  <c r="CO120" i="184"/>
  <c r="CN120" i="184"/>
  <c r="CM120" i="184"/>
  <c r="CL120" i="184"/>
  <c r="CK120" i="184"/>
  <c r="BP120" i="184"/>
  <c r="BN120" i="184"/>
  <c r="BM120" i="184"/>
  <c r="BK120" i="184"/>
  <c r="BJ120" i="184"/>
  <c r="BI120" i="184"/>
  <c r="BH120" i="184"/>
  <c r="BG120" i="184"/>
  <c r="BF120" i="184"/>
  <c r="BE120" i="184"/>
  <c r="BD120" i="184"/>
  <c r="BC120" i="184"/>
  <c r="BB120" i="184"/>
  <c r="BA120" i="184"/>
  <c r="AZ120" i="184"/>
  <c r="AY120" i="184"/>
  <c r="AX120" i="184"/>
  <c r="AW120" i="184"/>
  <c r="AB120" i="184"/>
  <c r="G120" i="184"/>
  <c r="DB119" i="184"/>
  <c r="DA119" i="184"/>
  <c r="CZ119" i="184"/>
  <c r="CY119" i="184"/>
  <c r="CX119" i="184"/>
  <c r="CW119" i="184"/>
  <c r="CV119" i="184"/>
  <c r="CU119" i="184"/>
  <c r="CT119" i="184"/>
  <c r="CS119" i="184"/>
  <c r="CR119" i="184"/>
  <c r="CQ119" i="184"/>
  <c r="CP119" i="184"/>
  <c r="CO119" i="184"/>
  <c r="CM119" i="184"/>
  <c r="CL119" i="184"/>
  <c r="CK119" i="184"/>
  <c r="BT119" i="184"/>
  <c r="BP119" i="184" s="1"/>
  <c r="BN119" i="184"/>
  <c r="BM119" i="184"/>
  <c r="BK119" i="184"/>
  <c r="BJ119" i="184"/>
  <c r="BI119" i="184"/>
  <c r="BH119" i="184"/>
  <c r="BG119" i="184"/>
  <c r="BF119" i="184"/>
  <c r="BE119" i="184"/>
  <c r="BD119" i="184"/>
  <c r="BC119" i="184"/>
  <c r="BB119" i="184"/>
  <c r="BA119" i="184"/>
  <c r="AZ119" i="184"/>
  <c r="AY119" i="184"/>
  <c r="AX119" i="184"/>
  <c r="AW119" i="184"/>
  <c r="AF119" i="184"/>
  <c r="AB119" i="184" s="1"/>
  <c r="G119" i="184"/>
  <c r="DB118" i="184"/>
  <c r="DA118" i="184"/>
  <c r="CZ118" i="184"/>
  <c r="CY118" i="184"/>
  <c r="CX118" i="184"/>
  <c r="CW118" i="184"/>
  <c r="CV118" i="184"/>
  <c r="CU118" i="184"/>
  <c r="CT118" i="184"/>
  <c r="CS118" i="184"/>
  <c r="CR118" i="184"/>
  <c r="CQ118" i="184"/>
  <c r="CP118" i="184"/>
  <c r="CO118" i="184"/>
  <c r="CM118" i="184"/>
  <c r="CL118" i="184"/>
  <c r="CK118" i="184"/>
  <c r="BT118" i="184"/>
  <c r="BN118" i="184"/>
  <c r="BM118" i="184"/>
  <c r="BK118" i="184"/>
  <c r="BJ118" i="184"/>
  <c r="BI118" i="184"/>
  <c r="BH118" i="184"/>
  <c r="BG118" i="184"/>
  <c r="BF118" i="184"/>
  <c r="BE118" i="184"/>
  <c r="BD118" i="184"/>
  <c r="BC118" i="184"/>
  <c r="BB118" i="184"/>
  <c r="BA118" i="184"/>
  <c r="AY118" i="184"/>
  <c r="AX118" i="184"/>
  <c r="AW118" i="184"/>
  <c r="AF118" i="184"/>
  <c r="AB118" i="184" s="1"/>
  <c r="G118" i="184"/>
  <c r="DB117" i="184"/>
  <c r="DA117" i="184"/>
  <c r="CZ117" i="184"/>
  <c r="CY117" i="184"/>
  <c r="CX117" i="184"/>
  <c r="CW117" i="184"/>
  <c r="CU117" i="184"/>
  <c r="CT117" i="184"/>
  <c r="CS117" i="184"/>
  <c r="CR117" i="184"/>
  <c r="CQ117" i="184"/>
  <c r="CP117" i="184"/>
  <c r="CO117" i="184"/>
  <c r="CN117" i="184"/>
  <c r="CM117" i="184"/>
  <c r="CL117" i="184"/>
  <c r="CK117" i="184"/>
  <c r="CB117" i="184"/>
  <c r="CB129" i="184" s="1"/>
  <c r="BN117" i="184"/>
  <c r="BM117" i="184"/>
  <c r="BL117" i="184"/>
  <c r="BL129" i="184" s="1"/>
  <c r="BK117" i="184"/>
  <c r="BJ117" i="184"/>
  <c r="BI117" i="184"/>
  <c r="BG117" i="184"/>
  <c r="BF117" i="184"/>
  <c r="BE117" i="184"/>
  <c r="BD117" i="184"/>
  <c r="BC117" i="184"/>
  <c r="BB117" i="184"/>
  <c r="BA117" i="184"/>
  <c r="AZ117" i="184"/>
  <c r="AY117" i="184"/>
  <c r="AX117" i="184"/>
  <c r="AW117" i="184"/>
  <c r="AN117" i="184"/>
  <c r="AB117" i="184" s="1"/>
  <c r="G117" i="184"/>
  <c r="DB116" i="184"/>
  <c r="DA116" i="184"/>
  <c r="CZ116" i="184"/>
  <c r="CY116" i="184"/>
  <c r="CX116" i="184"/>
  <c r="CW116" i="184"/>
  <c r="CV116" i="184"/>
  <c r="CU116" i="184"/>
  <c r="CT116" i="184"/>
  <c r="CS116" i="184"/>
  <c r="CR116" i="184"/>
  <c r="CQ116" i="184"/>
  <c r="CP116" i="184"/>
  <c r="CO116" i="184"/>
  <c r="CN116" i="184"/>
  <c r="CM116" i="184"/>
  <c r="CL116" i="184"/>
  <c r="CK116" i="184"/>
  <c r="BP116" i="184"/>
  <c r="BN116" i="184"/>
  <c r="BM116" i="184"/>
  <c r="BK116" i="184"/>
  <c r="BJ116" i="184"/>
  <c r="BI116" i="184"/>
  <c r="BH116" i="184"/>
  <c r="BG116" i="184"/>
  <c r="BF116" i="184"/>
  <c r="BE116" i="184"/>
  <c r="BD116" i="184"/>
  <c r="BC116" i="184"/>
  <c r="BB116" i="184"/>
  <c r="BA116" i="184"/>
  <c r="AZ116" i="184"/>
  <c r="AY116" i="184"/>
  <c r="AX116" i="184"/>
  <c r="AW116" i="184"/>
  <c r="AB116" i="184"/>
  <c r="G116" i="184"/>
  <c r="DB115" i="184"/>
  <c r="DA115" i="184"/>
  <c r="CZ115" i="184"/>
  <c r="CY115" i="184"/>
  <c r="CX115" i="184"/>
  <c r="CW115" i="184"/>
  <c r="CV115" i="184"/>
  <c r="CU115" i="184"/>
  <c r="CT115" i="184"/>
  <c r="CS115" i="184"/>
  <c r="CR115" i="184"/>
  <c r="CQ115" i="184"/>
  <c r="CP115" i="184"/>
  <c r="CO115" i="184"/>
  <c r="CN115" i="184"/>
  <c r="CM115" i="184"/>
  <c r="CL115" i="184"/>
  <c r="CK115" i="184"/>
  <c r="BP115" i="184"/>
  <c r="BN115" i="184"/>
  <c r="BM115" i="184"/>
  <c r="BK115" i="184"/>
  <c r="BJ115" i="184"/>
  <c r="BI115" i="184"/>
  <c r="BH115" i="184"/>
  <c r="BG115" i="184"/>
  <c r="BF115" i="184"/>
  <c r="BE115" i="184"/>
  <c r="BD115" i="184"/>
  <c r="BC115" i="184"/>
  <c r="BB115" i="184"/>
  <c r="BA115" i="184"/>
  <c r="AZ115" i="184"/>
  <c r="AY115" i="184"/>
  <c r="AX115" i="184"/>
  <c r="AW115" i="184"/>
  <c r="AB115" i="184"/>
  <c r="G115" i="184"/>
  <c r="DB114" i="184"/>
  <c r="DA114" i="184"/>
  <c r="CZ114" i="184"/>
  <c r="CY114" i="184"/>
  <c r="CX114" i="184"/>
  <c r="CW114" i="184"/>
  <c r="CV114" i="184"/>
  <c r="CU114" i="184"/>
  <c r="CT114" i="184"/>
  <c r="CS114" i="184"/>
  <c r="CR114" i="184"/>
  <c r="CQ114" i="184"/>
  <c r="CP114" i="184"/>
  <c r="CO114" i="184"/>
  <c r="CN114" i="184"/>
  <c r="CM114" i="184"/>
  <c r="CL114" i="184"/>
  <c r="CK114" i="184"/>
  <c r="BP114" i="184"/>
  <c r="BM114" i="184"/>
  <c r="BK114" i="184"/>
  <c r="BJ114" i="184"/>
  <c r="BI114" i="184"/>
  <c r="BH114" i="184"/>
  <c r="BG114" i="184"/>
  <c r="BF114" i="184"/>
  <c r="BE114" i="184"/>
  <c r="BD114" i="184"/>
  <c r="BC114" i="184"/>
  <c r="BB114" i="184"/>
  <c r="BA114" i="184"/>
  <c r="AZ114" i="184"/>
  <c r="AY114" i="184"/>
  <c r="AX114" i="184"/>
  <c r="AW114" i="184"/>
  <c r="AT114" i="184"/>
  <c r="G114" i="184"/>
  <c r="DB113" i="184"/>
  <c r="DA113" i="184"/>
  <c r="CZ113" i="184"/>
  <c r="CY113" i="184"/>
  <c r="CX113" i="184"/>
  <c r="CW113" i="184"/>
  <c r="CV113" i="184"/>
  <c r="CU113" i="184"/>
  <c r="CT113" i="184"/>
  <c r="CS113" i="184"/>
  <c r="CR113" i="184"/>
  <c r="CQ113" i="184"/>
  <c r="CP113" i="184"/>
  <c r="CO113" i="184"/>
  <c r="CN113" i="184"/>
  <c r="CM113" i="184"/>
  <c r="CL113" i="184"/>
  <c r="CK113" i="184"/>
  <c r="BP113" i="184"/>
  <c r="BN113" i="184"/>
  <c r="BM113" i="184"/>
  <c r="BK113" i="184"/>
  <c r="BJ113" i="184"/>
  <c r="BI113" i="184"/>
  <c r="BH113" i="184"/>
  <c r="BG113" i="184"/>
  <c r="BF113" i="184"/>
  <c r="BE113" i="184"/>
  <c r="BD113" i="184"/>
  <c r="BC113" i="184"/>
  <c r="BB113" i="184"/>
  <c r="BA113" i="184"/>
  <c r="AZ113" i="184"/>
  <c r="AY113" i="184"/>
  <c r="AX113" i="184"/>
  <c r="AW113" i="184"/>
  <c r="AB113" i="184"/>
  <c r="G113" i="184"/>
  <c r="DB112" i="184"/>
  <c r="DA112" i="184"/>
  <c r="CZ112" i="184"/>
  <c r="CY112" i="184"/>
  <c r="CX112" i="184"/>
  <c r="CW112" i="184"/>
  <c r="CV112" i="184"/>
  <c r="CU112" i="184"/>
  <c r="CT112" i="184"/>
  <c r="CS112" i="184"/>
  <c r="CR112" i="184"/>
  <c r="CQ112" i="184"/>
  <c r="CP112" i="184"/>
  <c r="CO112" i="184"/>
  <c r="CN112" i="184"/>
  <c r="CM112" i="184"/>
  <c r="CL112" i="184"/>
  <c r="CK112" i="184"/>
  <c r="BP112" i="184"/>
  <c r="BN112" i="184"/>
  <c r="BM112" i="184"/>
  <c r="BK112" i="184"/>
  <c r="BJ112" i="184"/>
  <c r="BI112" i="184"/>
  <c r="BH112" i="184"/>
  <c r="BG112" i="184"/>
  <c r="BF112" i="184"/>
  <c r="BE112" i="184"/>
  <c r="BD112" i="184"/>
  <c r="BC112" i="184"/>
  <c r="BB112" i="184"/>
  <c r="BA112" i="184"/>
  <c r="AZ112" i="184"/>
  <c r="AY112" i="184"/>
  <c r="AX112" i="184"/>
  <c r="AW112" i="184"/>
  <c r="AB112" i="184"/>
  <c r="G112" i="184"/>
  <c r="DB111" i="184"/>
  <c r="DA111" i="184"/>
  <c r="CZ111" i="184"/>
  <c r="CY111" i="184"/>
  <c r="CX111" i="184"/>
  <c r="CW111" i="184"/>
  <c r="CV111" i="184"/>
  <c r="CU111" i="184"/>
  <c r="CT111" i="184"/>
  <c r="CS111" i="184"/>
  <c r="CR111" i="184"/>
  <c r="CQ111" i="184"/>
  <c r="CP111" i="184"/>
  <c r="CO111" i="184"/>
  <c r="CN111" i="184"/>
  <c r="CM111" i="184"/>
  <c r="CL111" i="184"/>
  <c r="CK111" i="184"/>
  <c r="BP111" i="184"/>
  <c r="BN111" i="184"/>
  <c r="BM111" i="184"/>
  <c r="BK111" i="184"/>
  <c r="BJ111" i="184"/>
  <c r="BI111" i="184"/>
  <c r="BH111" i="184"/>
  <c r="BG111" i="184"/>
  <c r="BF111" i="184"/>
  <c r="BE111" i="184"/>
  <c r="BD111" i="184"/>
  <c r="BC111" i="184"/>
  <c r="BB111" i="184"/>
  <c r="BA111" i="184"/>
  <c r="AZ111" i="184"/>
  <c r="AY111" i="184"/>
  <c r="AX111" i="184"/>
  <c r="AW111" i="184"/>
  <c r="AB111" i="184"/>
  <c r="G111" i="184"/>
  <c r="DB110" i="184"/>
  <c r="DA110" i="184"/>
  <c r="CZ110" i="184"/>
  <c r="CY110" i="184"/>
  <c r="CX110" i="184"/>
  <c r="CW110" i="184"/>
  <c r="CV110" i="184"/>
  <c r="CU110" i="184"/>
  <c r="CT110" i="184"/>
  <c r="CS110" i="184"/>
  <c r="CR110" i="184"/>
  <c r="CQ110" i="184"/>
  <c r="CP110" i="184"/>
  <c r="CO110" i="184"/>
  <c r="CN110" i="184"/>
  <c r="CM110" i="184"/>
  <c r="CL110" i="184"/>
  <c r="CK110" i="184"/>
  <c r="BP110" i="184"/>
  <c r="BN110" i="184"/>
  <c r="BM110" i="184"/>
  <c r="BK110" i="184"/>
  <c r="BJ110" i="184"/>
  <c r="BI110" i="184"/>
  <c r="BH110" i="184"/>
  <c r="BG110" i="184"/>
  <c r="BF110" i="184"/>
  <c r="BE110" i="184"/>
  <c r="BD110" i="184"/>
  <c r="BC110" i="184"/>
  <c r="BB110" i="184"/>
  <c r="BA110" i="184"/>
  <c r="AZ110" i="184"/>
  <c r="AY110" i="184"/>
  <c r="AX110" i="184"/>
  <c r="AW110" i="184"/>
  <c r="AB110" i="184"/>
  <c r="G110" i="184"/>
  <c r="DB109" i="184"/>
  <c r="DA109" i="184"/>
  <c r="CZ109" i="184"/>
  <c r="CY109" i="184"/>
  <c r="CX109" i="184"/>
  <c r="CW109" i="184"/>
  <c r="CV109" i="184"/>
  <c r="CU109" i="184"/>
  <c r="CT109" i="184"/>
  <c r="CS109" i="184"/>
  <c r="CR109" i="184"/>
  <c r="CQ109" i="184"/>
  <c r="CP109" i="184"/>
  <c r="CO109" i="184"/>
  <c r="CN109" i="184"/>
  <c r="CM109" i="184"/>
  <c r="CL109" i="184"/>
  <c r="CK109" i="184"/>
  <c r="BP109" i="184"/>
  <c r="BN109" i="184"/>
  <c r="BM109" i="184"/>
  <c r="BK109" i="184"/>
  <c r="BJ109" i="184"/>
  <c r="BI109" i="184"/>
  <c r="BH109" i="184"/>
  <c r="BG109" i="184"/>
  <c r="BF109" i="184"/>
  <c r="BE109" i="184"/>
  <c r="BD109" i="184"/>
  <c r="BC109" i="184"/>
  <c r="BB109" i="184"/>
  <c r="BA109" i="184"/>
  <c r="AZ109" i="184"/>
  <c r="AY109" i="184"/>
  <c r="AW109" i="184"/>
  <c r="AD109" i="184"/>
  <c r="AD129" i="184" s="1"/>
  <c r="G109" i="184"/>
  <c r="DB108" i="184"/>
  <c r="DA108" i="184"/>
  <c r="CZ108" i="184"/>
  <c r="CY108" i="184"/>
  <c r="CX108" i="184"/>
  <c r="CW108" i="184"/>
  <c r="CV108" i="184"/>
  <c r="CU108" i="184"/>
  <c r="CT108" i="184"/>
  <c r="CS108" i="184"/>
  <c r="CR108" i="184"/>
  <c r="CQ108" i="184"/>
  <c r="CP108" i="184"/>
  <c r="CO108" i="184"/>
  <c r="CN108" i="184"/>
  <c r="CM108" i="184"/>
  <c r="CL108" i="184"/>
  <c r="CK108" i="184"/>
  <c r="BP108" i="184"/>
  <c r="BN108" i="184"/>
  <c r="BK108" i="184"/>
  <c r="BJ108" i="184"/>
  <c r="BI108" i="184"/>
  <c r="BH108" i="184"/>
  <c r="BG108" i="184"/>
  <c r="BF108" i="184"/>
  <c r="BE108" i="184"/>
  <c r="BD108" i="184"/>
  <c r="BC108" i="184"/>
  <c r="BB108" i="184"/>
  <c r="BA108" i="184"/>
  <c r="AZ108" i="184"/>
  <c r="AY108" i="184"/>
  <c r="AX108" i="184"/>
  <c r="AW108" i="184"/>
  <c r="AB108" i="184"/>
  <c r="G108" i="184"/>
  <c r="DB107" i="184"/>
  <c r="DA107" i="184"/>
  <c r="CZ107" i="184"/>
  <c r="CY107" i="184"/>
  <c r="CX107" i="184"/>
  <c r="CW107" i="184"/>
  <c r="CV107" i="184"/>
  <c r="CU107" i="184"/>
  <c r="CT107" i="184"/>
  <c r="CS107" i="184"/>
  <c r="CR107" i="184"/>
  <c r="CQ107" i="184"/>
  <c r="CP107" i="184"/>
  <c r="CO107" i="184"/>
  <c r="CN107" i="184"/>
  <c r="CM107" i="184"/>
  <c r="CL107" i="184"/>
  <c r="CK107" i="184"/>
  <c r="BP107" i="184"/>
  <c r="BN107" i="184"/>
  <c r="BK107" i="184"/>
  <c r="BJ107" i="184"/>
  <c r="BI107" i="184"/>
  <c r="BH107" i="184"/>
  <c r="BG107" i="184"/>
  <c r="BF107" i="184"/>
  <c r="BE107" i="184"/>
  <c r="BD107" i="184"/>
  <c r="BC107" i="184"/>
  <c r="BB107" i="184"/>
  <c r="BA107" i="184"/>
  <c r="AZ107" i="184"/>
  <c r="AY107" i="184"/>
  <c r="AX107" i="184"/>
  <c r="AW107" i="184"/>
  <c r="AB107" i="184"/>
  <c r="G107" i="184"/>
  <c r="DB106" i="184"/>
  <c r="DA106" i="184"/>
  <c r="CZ106" i="184"/>
  <c r="CY106" i="184"/>
  <c r="CX106" i="184"/>
  <c r="CW106" i="184"/>
  <c r="CV106" i="184"/>
  <c r="CU106" i="184"/>
  <c r="CT106" i="184"/>
  <c r="CS106" i="184"/>
  <c r="CR106" i="184"/>
  <c r="CQ106" i="184"/>
  <c r="CP106" i="184"/>
  <c r="CO106" i="184"/>
  <c r="CN106" i="184"/>
  <c r="CM106" i="184"/>
  <c r="CL106" i="184"/>
  <c r="CK106" i="184"/>
  <c r="BP106" i="184"/>
  <c r="BN106" i="184"/>
  <c r="BK106" i="184"/>
  <c r="BJ106" i="184"/>
  <c r="BI106" i="184"/>
  <c r="BH106" i="184"/>
  <c r="BG106" i="184"/>
  <c r="BF106" i="184"/>
  <c r="BE106" i="184"/>
  <c r="BD106" i="184"/>
  <c r="BC106" i="184"/>
  <c r="BB106" i="184"/>
  <c r="BA106" i="184"/>
  <c r="AZ106" i="184"/>
  <c r="AY106" i="184"/>
  <c r="AW106" i="184"/>
  <c r="AD106" i="184"/>
  <c r="AB106" i="184" s="1"/>
  <c r="G106" i="184"/>
  <c r="CH105" i="184"/>
  <c r="CG105" i="184"/>
  <c r="CF105" i="184"/>
  <c r="CD105" i="184"/>
  <c r="CC105" i="184"/>
  <c r="CB105" i="184"/>
  <c r="CA105" i="184"/>
  <c r="BZ105" i="184"/>
  <c r="BY105" i="184"/>
  <c r="BX105" i="184"/>
  <c r="BW105" i="184"/>
  <c r="BU105" i="184"/>
  <c r="BT105" i="184"/>
  <c r="BR105" i="184"/>
  <c r="BQ105" i="184"/>
  <c r="AT105" i="184"/>
  <c r="AS105" i="184"/>
  <c r="AR105" i="184"/>
  <c r="AP105" i="184"/>
  <c r="AO105" i="184"/>
  <c r="AN105" i="184"/>
  <c r="AM105" i="184"/>
  <c r="AL105" i="184"/>
  <c r="AK105" i="184"/>
  <c r="AJ105" i="184"/>
  <c r="AI105" i="184"/>
  <c r="AH105" i="184"/>
  <c r="AG105" i="184"/>
  <c r="AE105" i="184"/>
  <c r="AC105" i="184"/>
  <c r="Y105" i="184"/>
  <c r="X105" i="184"/>
  <c r="W105" i="184"/>
  <c r="V105" i="184"/>
  <c r="U105" i="184"/>
  <c r="T105" i="184"/>
  <c r="S105" i="184"/>
  <c r="R105" i="184"/>
  <c r="Q105" i="184"/>
  <c r="P105" i="184"/>
  <c r="O105" i="184"/>
  <c r="N105" i="184"/>
  <c r="M105" i="184"/>
  <c r="L105" i="184"/>
  <c r="K105" i="184"/>
  <c r="J105" i="184"/>
  <c r="I105" i="184"/>
  <c r="H105" i="184"/>
  <c r="DB104" i="184"/>
  <c r="DA104" i="184"/>
  <c r="CZ104" i="184"/>
  <c r="CY104" i="184"/>
  <c r="CX104" i="184"/>
  <c r="CW104" i="184"/>
  <c r="CV104" i="184"/>
  <c r="CU104" i="184"/>
  <c r="CT104" i="184"/>
  <c r="CS104" i="184"/>
  <c r="CR104" i="184"/>
  <c r="CQ104" i="184"/>
  <c r="CP104" i="184"/>
  <c r="CO104" i="184"/>
  <c r="CN104" i="184"/>
  <c r="CM104" i="184"/>
  <c r="CL104" i="184"/>
  <c r="CK104" i="184"/>
  <c r="BP104" i="184"/>
  <c r="BN104" i="184"/>
  <c r="BK104" i="184"/>
  <c r="BJ104" i="184"/>
  <c r="BI104" i="184"/>
  <c r="BH104" i="184"/>
  <c r="BG104" i="184"/>
  <c r="BF104" i="184"/>
  <c r="BE104" i="184"/>
  <c r="BD104" i="184"/>
  <c r="BC104" i="184"/>
  <c r="BB104" i="184"/>
  <c r="BA104" i="184"/>
  <c r="AZ104" i="184"/>
  <c r="AY104" i="184"/>
  <c r="AX104" i="184"/>
  <c r="AW104" i="184"/>
  <c r="AB104" i="184"/>
  <c r="G104" i="184"/>
  <c r="AA104" i="184" s="1"/>
  <c r="AU104" i="184" s="1"/>
  <c r="DB103" i="184"/>
  <c r="DA103" i="184"/>
  <c r="CZ103" i="184"/>
  <c r="CY103" i="184"/>
  <c r="CX103" i="184"/>
  <c r="CW103" i="184"/>
  <c r="CV103" i="184"/>
  <c r="CU103" i="184"/>
  <c r="CT103" i="184"/>
  <c r="CS103" i="184"/>
  <c r="CR103" i="184"/>
  <c r="CQ103" i="184"/>
  <c r="CP103" i="184"/>
  <c r="CO103" i="184"/>
  <c r="CN103" i="184"/>
  <c r="CM103" i="184"/>
  <c r="CL103" i="184"/>
  <c r="CK103" i="184"/>
  <c r="BP103" i="184"/>
  <c r="BN103" i="184"/>
  <c r="BJ103" i="184"/>
  <c r="BI103" i="184"/>
  <c r="BH103" i="184"/>
  <c r="BG103" i="184"/>
  <c r="BF103" i="184"/>
  <c r="BE103" i="184"/>
  <c r="BD103" i="184"/>
  <c r="BC103" i="184"/>
  <c r="BB103" i="184"/>
  <c r="BA103" i="184"/>
  <c r="AZ103" i="184"/>
  <c r="AY103" i="184"/>
  <c r="AX103" i="184"/>
  <c r="AW103" i="184"/>
  <c r="AQ103" i="184"/>
  <c r="BK103" i="184" s="1"/>
  <c r="G103" i="184"/>
  <c r="DB102" i="184"/>
  <c r="DA102" i="184"/>
  <c r="CZ102" i="184"/>
  <c r="CY102" i="184"/>
  <c r="CX102" i="184"/>
  <c r="CW102" i="184"/>
  <c r="CV102" i="184"/>
  <c r="CU102" i="184"/>
  <c r="CT102" i="184"/>
  <c r="CS102" i="184"/>
  <c r="CR102" i="184"/>
  <c r="CQ102" i="184"/>
  <c r="CP102" i="184"/>
  <c r="CO102" i="184"/>
  <c r="CN102" i="184"/>
  <c r="CM102" i="184"/>
  <c r="CL102" i="184"/>
  <c r="CK102" i="184"/>
  <c r="BP102" i="184"/>
  <c r="BN102" i="184"/>
  <c r="BJ102" i="184"/>
  <c r="BI102" i="184"/>
  <c r="BH102" i="184"/>
  <c r="BG102" i="184"/>
  <c r="BF102" i="184"/>
  <c r="BE102" i="184"/>
  <c r="BD102" i="184"/>
  <c r="BC102" i="184"/>
  <c r="BB102" i="184"/>
  <c r="BA102" i="184"/>
  <c r="AZ102" i="184"/>
  <c r="AY102" i="184"/>
  <c r="AX102" i="184"/>
  <c r="AW102" i="184"/>
  <c r="AQ102" i="184"/>
  <c r="BK102" i="184" s="1"/>
  <c r="G102" i="184"/>
  <c r="DB101" i="184"/>
  <c r="DA101" i="184"/>
  <c r="CZ101" i="184"/>
  <c r="CX101" i="184"/>
  <c r="CW101" i="184"/>
  <c r="CV101" i="184"/>
  <c r="CU101" i="184"/>
  <c r="CT101" i="184"/>
  <c r="CS101" i="184"/>
  <c r="CR101" i="184"/>
  <c r="CQ101" i="184"/>
  <c r="CP101" i="184"/>
  <c r="CO101" i="184"/>
  <c r="CN101" i="184"/>
  <c r="CM101" i="184"/>
  <c r="CL101" i="184"/>
  <c r="CK101" i="184"/>
  <c r="CE101" i="184"/>
  <c r="CY101" i="184" s="1"/>
  <c r="BN101" i="184"/>
  <c r="BJ101" i="184"/>
  <c r="BI101" i="184"/>
  <c r="BH101" i="184"/>
  <c r="BG101" i="184"/>
  <c r="BF101" i="184"/>
  <c r="BE101" i="184"/>
  <c r="BD101" i="184"/>
  <c r="BC101" i="184"/>
  <c r="BB101" i="184"/>
  <c r="BA101" i="184"/>
  <c r="AY101" i="184"/>
  <c r="AQ101" i="184"/>
  <c r="BK101" i="184" s="1"/>
  <c r="AF101" i="184"/>
  <c r="AF135" i="184" s="1"/>
  <c r="AD101" i="184"/>
  <c r="AD135" i="184" s="1"/>
  <c r="AC101" i="184"/>
  <c r="AC135" i="184" s="1"/>
  <c r="G101" i="184"/>
  <c r="DB100" i="184"/>
  <c r="DA100" i="184"/>
  <c r="CZ100" i="184"/>
  <c r="CY100" i="184"/>
  <c r="CX100" i="184"/>
  <c r="CW100" i="184"/>
  <c r="CV100" i="184"/>
  <c r="CU100" i="184"/>
  <c r="CT100" i="184"/>
  <c r="CS100" i="184"/>
  <c r="CR100" i="184"/>
  <c r="CQ100" i="184"/>
  <c r="CP100" i="184"/>
  <c r="CO100" i="184"/>
  <c r="CN100" i="184"/>
  <c r="CM100" i="184"/>
  <c r="CL100" i="184"/>
  <c r="CK100" i="184"/>
  <c r="BP100" i="184"/>
  <c r="BN100" i="184"/>
  <c r="BK100" i="184"/>
  <c r="BJ100" i="184"/>
  <c r="BI100" i="184"/>
  <c r="BH100" i="184"/>
  <c r="BG100" i="184"/>
  <c r="BF100" i="184"/>
  <c r="BE100" i="184"/>
  <c r="BD100" i="184"/>
  <c r="BC100" i="184"/>
  <c r="BB100" i="184"/>
  <c r="BA100" i="184"/>
  <c r="AZ100" i="184"/>
  <c r="AY100" i="184"/>
  <c r="AX100" i="184"/>
  <c r="AW100" i="184"/>
  <c r="AB100" i="184"/>
  <c r="G100" i="184"/>
  <c r="BO100" i="184" s="1"/>
  <c r="CI100" i="184" s="1"/>
  <c r="DB99" i="184"/>
  <c r="DA99" i="184"/>
  <c r="CZ99" i="184"/>
  <c r="CY99" i="184"/>
  <c r="CX99" i="184"/>
  <c r="CW99" i="184"/>
  <c r="CV99" i="184"/>
  <c r="CU99" i="184"/>
  <c r="CT99" i="184"/>
  <c r="CS99" i="184"/>
  <c r="CR99" i="184"/>
  <c r="CQ99" i="184"/>
  <c r="CP99" i="184"/>
  <c r="CO99" i="184"/>
  <c r="CN99" i="184"/>
  <c r="CM99" i="184"/>
  <c r="CL99" i="184"/>
  <c r="CK99" i="184"/>
  <c r="BP99" i="184"/>
  <c r="BN99" i="184"/>
  <c r="BK99" i="184"/>
  <c r="BJ99" i="184"/>
  <c r="BI99" i="184"/>
  <c r="BH99" i="184"/>
  <c r="BG99" i="184"/>
  <c r="BF99" i="184"/>
  <c r="BE99" i="184"/>
  <c r="BD99" i="184"/>
  <c r="BC99" i="184"/>
  <c r="BB99" i="184"/>
  <c r="BA99" i="184"/>
  <c r="AZ99" i="184"/>
  <c r="AY99" i="184"/>
  <c r="AX99" i="184"/>
  <c r="AW99" i="184"/>
  <c r="AQ99" i="184"/>
  <c r="AB99" i="184" s="1"/>
  <c r="G99" i="184"/>
  <c r="DB98" i="184"/>
  <c r="DA98" i="184"/>
  <c r="CZ98" i="184"/>
  <c r="CY98" i="184"/>
  <c r="CX98" i="184"/>
  <c r="CW98" i="184"/>
  <c r="CV98" i="184"/>
  <c r="CU98" i="184"/>
  <c r="CT98" i="184"/>
  <c r="CS98" i="184"/>
  <c r="CR98" i="184"/>
  <c r="CQ98" i="184"/>
  <c r="CP98" i="184"/>
  <c r="CO98" i="184"/>
  <c r="CN98" i="184"/>
  <c r="CM98" i="184"/>
  <c r="CL98" i="184"/>
  <c r="CK98" i="184"/>
  <c r="BP98" i="184"/>
  <c r="BO98" i="184" s="1"/>
  <c r="CI98" i="184" s="1"/>
  <c r="BN98" i="184"/>
  <c r="BJ98" i="184"/>
  <c r="BI98" i="184"/>
  <c r="BH98" i="184"/>
  <c r="BG98" i="184"/>
  <c r="BF98" i="184"/>
  <c r="BE98" i="184"/>
  <c r="BD98" i="184"/>
  <c r="BC98" i="184"/>
  <c r="BB98" i="184"/>
  <c r="BA98" i="184"/>
  <c r="AZ98" i="184"/>
  <c r="AY98" i="184"/>
  <c r="AX98" i="184"/>
  <c r="AW98" i="184"/>
  <c r="AQ98" i="184"/>
  <c r="AB98" i="184" s="1"/>
  <c r="AA98" i="184" s="1"/>
  <c r="AU98" i="184" s="1"/>
  <c r="G98" i="184"/>
  <c r="DB97" i="184"/>
  <c r="DA97" i="184"/>
  <c r="CZ97" i="184"/>
  <c r="CY97" i="184"/>
  <c r="CX97" i="184"/>
  <c r="CW97" i="184"/>
  <c r="CV97" i="184"/>
  <c r="CU97" i="184"/>
  <c r="CT97" i="184"/>
  <c r="CS97" i="184"/>
  <c r="CR97" i="184"/>
  <c r="CQ97" i="184"/>
  <c r="CP97" i="184"/>
  <c r="CO97" i="184"/>
  <c r="CN97" i="184"/>
  <c r="CM97" i="184"/>
  <c r="CL97" i="184"/>
  <c r="CK97" i="184"/>
  <c r="BP97" i="184"/>
  <c r="BN97" i="184"/>
  <c r="BM97" i="184"/>
  <c r="BM105" i="184" s="1"/>
  <c r="BL97" i="184"/>
  <c r="BL135" i="184" s="1"/>
  <c r="BJ97" i="184"/>
  <c r="BI97" i="184"/>
  <c r="BH97" i="184"/>
  <c r="BG97" i="184"/>
  <c r="BF97" i="184"/>
  <c r="BE97" i="184"/>
  <c r="BD97" i="184"/>
  <c r="BC97" i="184"/>
  <c r="BB97" i="184"/>
  <c r="BA97" i="184"/>
  <c r="AZ97" i="184"/>
  <c r="AY97" i="184"/>
  <c r="AX97" i="184"/>
  <c r="AW97" i="184"/>
  <c r="AQ97" i="184"/>
  <c r="BK97" i="184" s="1"/>
  <c r="AB97" i="184"/>
  <c r="G97" i="184"/>
  <c r="DB96" i="184"/>
  <c r="DA96" i="184"/>
  <c r="CZ96" i="184"/>
  <c r="CY96" i="184"/>
  <c r="CX96" i="184"/>
  <c r="CW96" i="184"/>
  <c r="CV96" i="184"/>
  <c r="CU96" i="184"/>
  <c r="CT96" i="184"/>
  <c r="CS96" i="184"/>
  <c r="CR96" i="184"/>
  <c r="CQ96" i="184"/>
  <c r="CP96" i="184"/>
  <c r="CO96" i="184"/>
  <c r="CN96" i="184"/>
  <c r="CM96" i="184"/>
  <c r="CL96" i="184"/>
  <c r="CK96" i="184"/>
  <c r="BP96" i="184"/>
  <c r="BN96" i="184"/>
  <c r="BK96" i="184"/>
  <c r="BJ96" i="184"/>
  <c r="BI96" i="184"/>
  <c r="BH96" i="184"/>
  <c r="BG96" i="184"/>
  <c r="BF96" i="184"/>
  <c r="BE96" i="184"/>
  <c r="BD96" i="184"/>
  <c r="BC96" i="184"/>
  <c r="BB96" i="184"/>
  <c r="BA96" i="184"/>
  <c r="AZ96" i="184"/>
  <c r="AY96" i="184"/>
  <c r="AX96" i="184"/>
  <c r="AW96" i="184"/>
  <c r="AB96" i="184"/>
  <c r="G96" i="184"/>
  <c r="BO96" i="184" s="1"/>
  <c r="CI96" i="184" s="1"/>
  <c r="DB95" i="184"/>
  <c r="DA95" i="184"/>
  <c r="CZ95" i="184"/>
  <c r="CY95" i="184"/>
  <c r="CX95" i="184"/>
  <c r="CW95" i="184"/>
  <c r="CV95" i="184"/>
  <c r="CU95" i="184"/>
  <c r="CT95" i="184"/>
  <c r="CS95" i="184"/>
  <c r="CR95" i="184"/>
  <c r="CQ95" i="184"/>
  <c r="CP95" i="184"/>
  <c r="CO95" i="184"/>
  <c r="CN95" i="184"/>
  <c r="CM95" i="184"/>
  <c r="CL95" i="184"/>
  <c r="CK95" i="184"/>
  <c r="BP95" i="184"/>
  <c r="BN95" i="184"/>
  <c r="BJ95" i="184"/>
  <c r="BI95" i="184"/>
  <c r="BH95" i="184"/>
  <c r="BG95" i="184"/>
  <c r="BF95" i="184"/>
  <c r="BE95" i="184"/>
  <c r="BD95" i="184"/>
  <c r="BC95" i="184"/>
  <c r="BB95" i="184"/>
  <c r="BA95" i="184"/>
  <c r="AZ95" i="184"/>
  <c r="AY95" i="184"/>
  <c r="AX95" i="184"/>
  <c r="AW95" i="184"/>
  <c r="AQ95" i="184"/>
  <c r="BK95" i="184" s="1"/>
  <c r="G95" i="184"/>
  <c r="DB94" i="184"/>
  <c r="DA94" i="184"/>
  <c r="CZ94" i="184"/>
  <c r="CX94" i="184"/>
  <c r="CW94" i="184"/>
  <c r="CV94" i="184"/>
  <c r="CU94" i="184"/>
  <c r="CT94" i="184"/>
  <c r="CS94" i="184"/>
  <c r="CR94" i="184"/>
  <c r="CQ94" i="184"/>
  <c r="CP94" i="184"/>
  <c r="CO94" i="184"/>
  <c r="CN94" i="184"/>
  <c r="CM94" i="184"/>
  <c r="CL94" i="184"/>
  <c r="CK94" i="184"/>
  <c r="CE94" i="184"/>
  <c r="CE135" i="184" s="1"/>
  <c r="BN94" i="184"/>
  <c r="BJ94" i="184"/>
  <c r="BI94" i="184"/>
  <c r="BH94" i="184"/>
  <c r="BG94" i="184"/>
  <c r="BF94" i="184"/>
  <c r="BE94" i="184"/>
  <c r="BD94" i="184"/>
  <c r="BC94" i="184"/>
  <c r="BB94" i="184"/>
  <c r="BA94" i="184"/>
  <c r="AZ94" i="184"/>
  <c r="AY94" i="184"/>
  <c r="AX94" i="184"/>
  <c r="AW94" i="184"/>
  <c r="AQ94" i="184"/>
  <c r="BK94" i="184" s="1"/>
  <c r="G94" i="184"/>
  <c r="DB93" i="184"/>
  <c r="DA93" i="184"/>
  <c r="CZ93" i="184"/>
  <c r="CY93" i="184"/>
  <c r="CX93" i="184"/>
  <c r="CW93" i="184"/>
  <c r="CV93" i="184"/>
  <c r="CU93" i="184"/>
  <c r="CT93" i="184"/>
  <c r="CS93" i="184"/>
  <c r="CR93" i="184"/>
  <c r="CQ93" i="184"/>
  <c r="CP93" i="184"/>
  <c r="CO93" i="184"/>
  <c r="CN93" i="184"/>
  <c r="CM93" i="184"/>
  <c r="CL93" i="184"/>
  <c r="CK93" i="184"/>
  <c r="BP93" i="184"/>
  <c r="BN93" i="184"/>
  <c r="BK93" i="184"/>
  <c r="BJ93" i="184"/>
  <c r="BI93" i="184"/>
  <c r="BH93" i="184"/>
  <c r="BG93" i="184"/>
  <c r="BF93" i="184"/>
  <c r="BE93" i="184"/>
  <c r="BD93" i="184"/>
  <c r="BC93" i="184"/>
  <c r="BB93" i="184"/>
  <c r="BA93" i="184"/>
  <c r="AZ93" i="184"/>
  <c r="AY93" i="184"/>
  <c r="AX93" i="184"/>
  <c r="AW93" i="184"/>
  <c r="AB93" i="184"/>
  <c r="G93" i="184"/>
  <c r="DB92" i="184"/>
  <c r="DA92" i="184"/>
  <c r="CZ92" i="184"/>
  <c r="CY92" i="184"/>
  <c r="CX92" i="184"/>
  <c r="CW92" i="184"/>
  <c r="CV92" i="184"/>
  <c r="CU92" i="184"/>
  <c r="CT92" i="184"/>
  <c r="CS92" i="184"/>
  <c r="CR92" i="184"/>
  <c r="CQ92" i="184"/>
  <c r="CP92" i="184"/>
  <c r="CO92" i="184"/>
  <c r="CN92" i="184"/>
  <c r="CM92" i="184"/>
  <c r="CL92" i="184"/>
  <c r="CK92" i="184"/>
  <c r="BP92" i="184"/>
  <c r="BN92" i="184"/>
  <c r="BK92" i="184"/>
  <c r="BJ92" i="184"/>
  <c r="BI92" i="184"/>
  <c r="BH92" i="184"/>
  <c r="BG92" i="184"/>
  <c r="BF92" i="184"/>
  <c r="BE92" i="184"/>
  <c r="BD92" i="184"/>
  <c r="BC92" i="184"/>
  <c r="BB92" i="184"/>
  <c r="BA92" i="184"/>
  <c r="AZ92" i="184"/>
  <c r="AY92" i="184"/>
  <c r="AX92" i="184"/>
  <c r="AW92" i="184"/>
  <c r="AB92" i="184"/>
  <c r="G92" i="184"/>
  <c r="DB91" i="184"/>
  <c r="DA91" i="184"/>
  <c r="CZ91" i="184"/>
  <c r="CY91" i="184"/>
  <c r="CX91" i="184"/>
  <c r="CW91" i="184"/>
  <c r="CV91" i="184"/>
  <c r="CU91" i="184"/>
  <c r="CT91" i="184"/>
  <c r="CS91" i="184"/>
  <c r="CR91" i="184"/>
  <c r="CQ91" i="184"/>
  <c r="CP91" i="184"/>
  <c r="CO91" i="184"/>
  <c r="CN91" i="184"/>
  <c r="CM91" i="184"/>
  <c r="CL91" i="184"/>
  <c r="CK91" i="184"/>
  <c r="BP91" i="184"/>
  <c r="BN91" i="184"/>
  <c r="BJ91" i="184"/>
  <c r="BI91" i="184"/>
  <c r="BH91" i="184"/>
  <c r="BG91" i="184"/>
  <c r="BF91" i="184"/>
  <c r="BE91" i="184"/>
  <c r="BD91" i="184"/>
  <c r="BC91" i="184"/>
  <c r="BB91" i="184"/>
  <c r="BA91" i="184"/>
  <c r="AZ91" i="184"/>
  <c r="AY91" i="184"/>
  <c r="AX91" i="184"/>
  <c r="AW91" i="184"/>
  <c r="AQ91" i="184"/>
  <c r="BK91" i="184" s="1"/>
  <c r="G91" i="184"/>
  <c r="DB90" i="184"/>
  <c r="DA90" i="184"/>
  <c r="CZ90" i="184"/>
  <c r="CY90" i="184"/>
  <c r="CX90" i="184"/>
  <c r="CW90" i="184"/>
  <c r="CV90" i="184"/>
  <c r="CU90" i="184"/>
  <c r="CT90" i="184"/>
  <c r="CS90" i="184"/>
  <c r="CR90" i="184"/>
  <c r="CQ90" i="184"/>
  <c r="CP90" i="184"/>
  <c r="CO90" i="184"/>
  <c r="CN90" i="184"/>
  <c r="CM90" i="184"/>
  <c r="CL90" i="184"/>
  <c r="CK90" i="184"/>
  <c r="BP90" i="184"/>
  <c r="BN90" i="184"/>
  <c r="BJ90" i="184"/>
  <c r="BI90" i="184"/>
  <c r="BH90" i="184"/>
  <c r="BG90" i="184"/>
  <c r="BF90" i="184"/>
  <c r="BE90" i="184"/>
  <c r="BD90" i="184"/>
  <c r="BC90" i="184"/>
  <c r="BB90" i="184"/>
  <c r="BA90" i="184"/>
  <c r="AZ90" i="184"/>
  <c r="AY90" i="184"/>
  <c r="AX90" i="184"/>
  <c r="AW90" i="184"/>
  <c r="AQ90" i="184"/>
  <c r="G90" i="184"/>
  <c r="CG89" i="184"/>
  <c r="CF89" i="184"/>
  <c r="CE89" i="184"/>
  <c r="CD89" i="184"/>
  <c r="CC89" i="184"/>
  <c r="BZ89" i="184"/>
  <c r="BY89" i="184"/>
  <c r="BX89" i="184"/>
  <c r="BW89" i="184"/>
  <c r="BV89" i="184"/>
  <c r="BU89" i="184"/>
  <c r="BS89" i="184"/>
  <c r="BR89" i="184"/>
  <c r="BQ89" i="184"/>
  <c r="AS89" i="184"/>
  <c r="AR89" i="184"/>
  <c r="AQ89" i="184"/>
  <c r="AP89" i="184"/>
  <c r="AO89" i="184"/>
  <c r="AL89" i="184"/>
  <c r="AK89" i="184"/>
  <c r="AJ89" i="184"/>
  <c r="AI89" i="184"/>
  <c r="AH89" i="184"/>
  <c r="AG89" i="184"/>
  <c r="AE89" i="184"/>
  <c r="AD89" i="184"/>
  <c r="AC89" i="184"/>
  <c r="Y89" i="184"/>
  <c r="X89" i="184"/>
  <c r="W89" i="184"/>
  <c r="V89" i="184"/>
  <c r="U89" i="184"/>
  <c r="T89" i="184"/>
  <c r="S89" i="184"/>
  <c r="R89" i="184"/>
  <c r="Q89" i="184"/>
  <c r="P89" i="184"/>
  <c r="O89" i="184"/>
  <c r="N89" i="184"/>
  <c r="M89" i="184"/>
  <c r="L89" i="184"/>
  <c r="K89" i="184"/>
  <c r="J89" i="184"/>
  <c r="I89" i="184"/>
  <c r="H89" i="184"/>
  <c r="DB88" i="184"/>
  <c r="DA88" i="184"/>
  <c r="CZ88" i="184"/>
  <c r="CY88" i="184"/>
  <c r="CX88" i="184"/>
  <c r="CW88" i="184"/>
  <c r="CV88" i="184"/>
  <c r="CU88" i="184"/>
  <c r="CT88" i="184"/>
  <c r="CS88" i="184"/>
  <c r="CR88" i="184"/>
  <c r="CQ88" i="184"/>
  <c r="CP88" i="184"/>
  <c r="CO88" i="184"/>
  <c r="CN88" i="184"/>
  <c r="CM88" i="184"/>
  <c r="CL88" i="184"/>
  <c r="CK88" i="184"/>
  <c r="BP88" i="184"/>
  <c r="BO88" i="184" s="1"/>
  <c r="CI88" i="184" s="1"/>
  <c r="BN88" i="184"/>
  <c r="BM88" i="184"/>
  <c r="BL88" i="184"/>
  <c r="BK88" i="184"/>
  <c r="BJ88" i="184"/>
  <c r="BI88" i="184"/>
  <c r="BH88" i="184"/>
  <c r="BG88" i="184"/>
  <c r="BF88" i="184"/>
  <c r="BE88" i="184"/>
  <c r="BD88" i="184"/>
  <c r="BC88" i="184"/>
  <c r="BB88" i="184"/>
  <c r="BA88" i="184"/>
  <c r="AZ88" i="184"/>
  <c r="AY88" i="184"/>
  <c r="AX88" i="184"/>
  <c r="AW88" i="184"/>
  <c r="AB88" i="184"/>
  <c r="G88" i="184"/>
  <c r="DB87" i="184"/>
  <c r="DA87" i="184"/>
  <c r="CZ87" i="184"/>
  <c r="CY87" i="184"/>
  <c r="CX87" i="184"/>
  <c r="CW87" i="184"/>
  <c r="CU87" i="184"/>
  <c r="CT87" i="184"/>
  <c r="CS87" i="184"/>
  <c r="CR87" i="184"/>
  <c r="CQ87" i="184"/>
  <c r="CP87" i="184"/>
  <c r="CO87" i="184"/>
  <c r="CM87" i="184"/>
  <c r="CL87" i="184"/>
  <c r="CK87" i="184"/>
  <c r="CB87" i="184"/>
  <c r="CB133" i="184" s="1"/>
  <c r="BT87" i="184"/>
  <c r="CN87" i="184" s="1"/>
  <c r="BN87" i="184"/>
  <c r="BM87" i="184"/>
  <c r="BL87" i="184"/>
  <c r="BK87" i="184"/>
  <c r="BJ87" i="184"/>
  <c r="BI87" i="184"/>
  <c r="BG87" i="184"/>
  <c r="BF87" i="184"/>
  <c r="BE87" i="184"/>
  <c r="BD87" i="184"/>
  <c r="BC87" i="184"/>
  <c r="BB87" i="184"/>
  <c r="BA87" i="184"/>
  <c r="AY87" i="184"/>
  <c r="AX87" i="184"/>
  <c r="AW87" i="184"/>
  <c r="AN87" i="184"/>
  <c r="AF87" i="184"/>
  <c r="AZ87" i="184" s="1"/>
  <c r="G87" i="184"/>
  <c r="DB86" i="184"/>
  <c r="DA86" i="184"/>
  <c r="CZ86" i="184"/>
  <c r="CY86" i="184"/>
  <c r="CX86" i="184"/>
  <c r="CW86" i="184"/>
  <c r="CV86" i="184"/>
  <c r="CU86" i="184"/>
  <c r="CT86" i="184"/>
  <c r="CS86" i="184"/>
  <c r="CR86" i="184"/>
  <c r="CQ86" i="184"/>
  <c r="CP86" i="184"/>
  <c r="CO86" i="184"/>
  <c r="CN86" i="184"/>
  <c r="CM86" i="184"/>
  <c r="CL86" i="184"/>
  <c r="CK86" i="184"/>
  <c r="BP86" i="184"/>
  <c r="BN86" i="184"/>
  <c r="BK86" i="184"/>
  <c r="BJ86" i="184"/>
  <c r="BI86" i="184"/>
  <c r="BH86" i="184"/>
  <c r="BG86" i="184"/>
  <c r="BF86" i="184"/>
  <c r="BE86" i="184"/>
  <c r="BD86" i="184"/>
  <c r="BC86" i="184"/>
  <c r="BB86" i="184"/>
  <c r="BA86" i="184"/>
  <c r="AZ86" i="184"/>
  <c r="AY86" i="184"/>
  <c r="AX86" i="184"/>
  <c r="AW86" i="184"/>
  <c r="AB86" i="184"/>
  <c r="G86" i="184"/>
  <c r="DB85" i="184"/>
  <c r="DA85" i="184"/>
  <c r="CZ85" i="184"/>
  <c r="CY85" i="184"/>
  <c r="CX85" i="184"/>
  <c r="CW85" i="184"/>
  <c r="CV85" i="184"/>
  <c r="CU85" i="184"/>
  <c r="CT85" i="184"/>
  <c r="CS85" i="184"/>
  <c r="CR85" i="184"/>
  <c r="CQ85" i="184"/>
  <c r="CP85" i="184"/>
  <c r="CO85" i="184"/>
  <c r="CN85" i="184"/>
  <c r="CM85" i="184"/>
  <c r="CL85" i="184"/>
  <c r="CK85" i="184"/>
  <c r="BP85" i="184"/>
  <c r="BN85" i="184"/>
  <c r="BK85" i="184"/>
  <c r="BJ85" i="184"/>
  <c r="BI85" i="184"/>
  <c r="BH85" i="184"/>
  <c r="BG85" i="184"/>
  <c r="BF85" i="184"/>
  <c r="BE85" i="184"/>
  <c r="BD85" i="184"/>
  <c r="BC85" i="184"/>
  <c r="BB85" i="184"/>
  <c r="BA85" i="184"/>
  <c r="AY85" i="184"/>
  <c r="AX85" i="184"/>
  <c r="AW85" i="184"/>
  <c r="AF85" i="184"/>
  <c r="G85" i="184"/>
  <c r="DB84" i="184"/>
  <c r="DA84" i="184"/>
  <c r="CZ84" i="184"/>
  <c r="CY84" i="184"/>
  <c r="CX84" i="184"/>
  <c r="CW84" i="184"/>
  <c r="CV84" i="184"/>
  <c r="CU84" i="184"/>
  <c r="CT84" i="184"/>
  <c r="CS84" i="184"/>
  <c r="CR84" i="184"/>
  <c r="CQ84" i="184"/>
  <c r="CP84" i="184"/>
  <c r="CO84" i="184"/>
  <c r="CN84" i="184"/>
  <c r="CM84" i="184"/>
  <c r="CL84" i="184"/>
  <c r="CK84" i="184"/>
  <c r="BP84" i="184"/>
  <c r="BN84" i="184"/>
  <c r="BK84" i="184"/>
  <c r="BJ84" i="184"/>
  <c r="BI84" i="184"/>
  <c r="BH84" i="184"/>
  <c r="BG84" i="184"/>
  <c r="BF84" i="184"/>
  <c r="BE84" i="184"/>
  <c r="BD84" i="184"/>
  <c r="BC84" i="184"/>
  <c r="BB84" i="184"/>
  <c r="BA84" i="184"/>
  <c r="AY84" i="184"/>
  <c r="AX84" i="184"/>
  <c r="AW84" i="184"/>
  <c r="AF84" i="184"/>
  <c r="G84" i="184"/>
  <c r="DB83" i="184"/>
  <c r="DA83" i="184"/>
  <c r="CZ83" i="184"/>
  <c r="CY83" i="184"/>
  <c r="CX83" i="184"/>
  <c r="CW83" i="184"/>
  <c r="CV83" i="184"/>
  <c r="CU83" i="184"/>
  <c r="CT83" i="184"/>
  <c r="CS83" i="184"/>
  <c r="CR83" i="184"/>
  <c r="CQ83" i="184"/>
  <c r="CP83" i="184"/>
  <c r="CO83" i="184"/>
  <c r="CN83" i="184"/>
  <c r="CM83" i="184"/>
  <c r="CL83" i="184"/>
  <c r="CK83" i="184"/>
  <c r="BP83" i="184"/>
  <c r="BN83" i="184"/>
  <c r="BM83" i="184"/>
  <c r="BL83" i="184"/>
  <c r="BK83" i="184"/>
  <c r="BJ83" i="184"/>
  <c r="BI83" i="184"/>
  <c r="BH83" i="184"/>
  <c r="BG83" i="184"/>
  <c r="BF83" i="184"/>
  <c r="BE83" i="184"/>
  <c r="BD83" i="184"/>
  <c r="BC83" i="184"/>
  <c r="BB83" i="184"/>
  <c r="BA83" i="184"/>
  <c r="AZ83" i="184"/>
  <c r="AY83" i="184"/>
  <c r="AX83" i="184"/>
  <c r="AW83" i="184"/>
  <c r="AB83" i="184"/>
  <c r="G83" i="184"/>
  <c r="DB82" i="184"/>
  <c r="DA82" i="184"/>
  <c r="CZ82" i="184"/>
  <c r="CY82" i="184"/>
  <c r="CX82" i="184"/>
  <c r="CW82" i="184"/>
  <c r="CV82" i="184"/>
  <c r="CU82" i="184"/>
  <c r="CT82" i="184"/>
  <c r="CS82" i="184"/>
  <c r="CR82" i="184"/>
  <c r="CQ82" i="184"/>
  <c r="CP82" i="184"/>
  <c r="CO82" i="184"/>
  <c r="CN82" i="184"/>
  <c r="CM82" i="184"/>
  <c r="CL82" i="184"/>
  <c r="CK82" i="184"/>
  <c r="BP82" i="184"/>
  <c r="BN82" i="184"/>
  <c r="BK82" i="184"/>
  <c r="BJ82" i="184"/>
  <c r="BI82" i="184"/>
  <c r="BH82" i="184"/>
  <c r="BG82" i="184"/>
  <c r="BF82" i="184"/>
  <c r="BE82" i="184"/>
  <c r="BD82" i="184"/>
  <c r="BC82" i="184"/>
  <c r="BB82" i="184"/>
  <c r="BA82" i="184"/>
  <c r="AZ82" i="184"/>
  <c r="AY82" i="184"/>
  <c r="AX82" i="184"/>
  <c r="AW82" i="184"/>
  <c r="AB82" i="184"/>
  <c r="G82" i="184"/>
  <c r="DB81" i="184"/>
  <c r="DA81" i="184"/>
  <c r="CZ81" i="184"/>
  <c r="CY81" i="184"/>
  <c r="CX81" i="184"/>
  <c r="CW81" i="184"/>
  <c r="CV81" i="184"/>
  <c r="CU81" i="184"/>
  <c r="CT81" i="184"/>
  <c r="CS81" i="184"/>
  <c r="CR81" i="184"/>
  <c r="CQ81" i="184"/>
  <c r="CP81" i="184"/>
  <c r="CO81" i="184"/>
  <c r="CN81" i="184"/>
  <c r="CM81" i="184"/>
  <c r="CL81" i="184"/>
  <c r="CK81" i="184"/>
  <c r="BP81" i="184"/>
  <c r="BO81" i="184" s="1"/>
  <c r="CI81" i="184" s="1"/>
  <c r="BN81" i="184"/>
  <c r="BM81" i="184"/>
  <c r="BL81" i="184"/>
  <c r="BK81" i="184"/>
  <c r="BJ81" i="184"/>
  <c r="BI81" i="184"/>
  <c r="BH81" i="184"/>
  <c r="BG81" i="184"/>
  <c r="BF81" i="184"/>
  <c r="BE81" i="184"/>
  <c r="BD81" i="184"/>
  <c r="BC81" i="184"/>
  <c r="BB81" i="184"/>
  <c r="BA81" i="184"/>
  <c r="AY81" i="184"/>
  <c r="AX81" i="184"/>
  <c r="AW81" i="184"/>
  <c r="AF81" i="184"/>
  <c r="AZ81" i="184" s="1"/>
  <c r="AB81" i="184"/>
  <c r="AA81" i="184" s="1"/>
  <c r="AU81" i="184" s="1"/>
  <c r="G81" i="184"/>
  <c r="DB80" i="184"/>
  <c r="DA80" i="184"/>
  <c r="CZ80" i="184"/>
  <c r="CY80" i="184"/>
  <c r="CX80" i="184"/>
  <c r="CW80" i="184"/>
  <c r="CV80" i="184"/>
  <c r="CU80" i="184"/>
  <c r="CT80" i="184"/>
  <c r="CS80" i="184"/>
  <c r="CR80" i="184"/>
  <c r="CQ80" i="184"/>
  <c r="CP80" i="184"/>
  <c r="CO80" i="184"/>
  <c r="CN80" i="184"/>
  <c r="CM80" i="184"/>
  <c r="CL80" i="184"/>
  <c r="CK80" i="184"/>
  <c r="BP80" i="184"/>
  <c r="BN80" i="184"/>
  <c r="BK80" i="184"/>
  <c r="BJ80" i="184"/>
  <c r="BI80" i="184"/>
  <c r="BH80" i="184"/>
  <c r="BG80" i="184"/>
  <c r="BF80" i="184"/>
  <c r="BE80" i="184"/>
  <c r="BD80" i="184"/>
  <c r="BC80" i="184"/>
  <c r="BB80" i="184"/>
  <c r="BA80" i="184"/>
  <c r="AZ80" i="184"/>
  <c r="AY80" i="184"/>
  <c r="AX80" i="184"/>
  <c r="AW80" i="184"/>
  <c r="AB80" i="184"/>
  <c r="G80" i="184"/>
  <c r="DB79" i="184"/>
  <c r="DA79" i="184"/>
  <c r="CZ79" i="184"/>
  <c r="CY79" i="184"/>
  <c r="CX79" i="184"/>
  <c r="CW79" i="184"/>
  <c r="CV79" i="184"/>
  <c r="CU79" i="184"/>
  <c r="CT79" i="184"/>
  <c r="CS79" i="184"/>
  <c r="CR79" i="184"/>
  <c r="CQ79" i="184"/>
  <c r="CP79" i="184"/>
  <c r="CO79" i="184"/>
  <c r="CN79" i="184"/>
  <c r="CM79" i="184"/>
  <c r="CL79" i="184"/>
  <c r="CK79" i="184"/>
  <c r="BP79" i="184"/>
  <c r="BN79" i="184"/>
  <c r="BK79" i="184"/>
  <c r="BJ79" i="184"/>
  <c r="BI79" i="184"/>
  <c r="BH79" i="184"/>
  <c r="BG79" i="184"/>
  <c r="BF79" i="184"/>
  <c r="BE79" i="184"/>
  <c r="BD79" i="184"/>
  <c r="BC79" i="184"/>
  <c r="BB79" i="184"/>
  <c r="BA79" i="184"/>
  <c r="AZ79" i="184"/>
  <c r="AY79" i="184"/>
  <c r="AX79" i="184"/>
  <c r="AW79" i="184"/>
  <c r="AB79" i="184"/>
  <c r="G79" i="184"/>
  <c r="DB78" i="184"/>
  <c r="DA78" i="184"/>
  <c r="CZ78" i="184"/>
  <c r="CY78" i="184"/>
  <c r="CX78" i="184"/>
  <c r="CW78" i="184"/>
  <c r="CV78" i="184"/>
  <c r="CU78" i="184"/>
  <c r="CT78" i="184"/>
  <c r="CS78" i="184"/>
  <c r="CR78" i="184"/>
  <c r="CQ78" i="184"/>
  <c r="CP78" i="184"/>
  <c r="CO78" i="184"/>
  <c r="CN78" i="184"/>
  <c r="CM78" i="184"/>
  <c r="CL78" i="184"/>
  <c r="CK78" i="184"/>
  <c r="BP78" i="184"/>
  <c r="BN78" i="184"/>
  <c r="BK78" i="184"/>
  <c r="BJ78" i="184"/>
  <c r="BI78" i="184"/>
  <c r="BH78" i="184"/>
  <c r="BG78" i="184"/>
  <c r="BF78" i="184"/>
  <c r="BE78" i="184"/>
  <c r="BD78" i="184"/>
  <c r="BC78" i="184"/>
  <c r="BB78" i="184"/>
  <c r="BA78" i="184"/>
  <c r="AY78" i="184"/>
  <c r="AX78" i="184"/>
  <c r="AW78" i="184"/>
  <c r="AF78" i="184"/>
  <c r="G78" i="184"/>
  <c r="DB77" i="184"/>
  <c r="DA77" i="184"/>
  <c r="CZ77" i="184"/>
  <c r="CY77" i="184"/>
  <c r="CX77" i="184"/>
  <c r="CW77" i="184"/>
  <c r="CV77" i="184"/>
  <c r="CU77" i="184"/>
  <c r="CT77" i="184"/>
  <c r="CS77" i="184"/>
  <c r="CR77" i="184"/>
  <c r="CQ77" i="184"/>
  <c r="CP77" i="184"/>
  <c r="CO77" i="184"/>
  <c r="CN77" i="184"/>
  <c r="CM77" i="184"/>
  <c r="CL77" i="184"/>
  <c r="CK77" i="184"/>
  <c r="BP77" i="184"/>
  <c r="BN77" i="184"/>
  <c r="BK77" i="184"/>
  <c r="BJ77" i="184"/>
  <c r="BI77" i="184"/>
  <c r="BH77" i="184"/>
  <c r="BG77" i="184"/>
  <c r="BF77" i="184"/>
  <c r="BE77" i="184"/>
  <c r="BD77" i="184"/>
  <c r="BC77" i="184"/>
  <c r="BB77" i="184"/>
  <c r="BA77" i="184"/>
  <c r="AZ77" i="184"/>
  <c r="AY77" i="184"/>
  <c r="AX77" i="184"/>
  <c r="AW77" i="184"/>
  <c r="AB77" i="184"/>
  <c r="G77" i="184"/>
  <c r="DB76" i="184"/>
  <c r="DA76" i="184"/>
  <c r="CZ76" i="184"/>
  <c r="CY76" i="184"/>
  <c r="CX76" i="184"/>
  <c r="CW76" i="184"/>
  <c r="CV76" i="184"/>
  <c r="CU76" i="184"/>
  <c r="CT76" i="184"/>
  <c r="CS76" i="184"/>
  <c r="CR76" i="184"/>
  <c r="CQ76" i="184"/>
  <c r="CP76" i="184"/>
  <c r="CO76" i="184"/>
  <c r="CN76" i="184"/>
  <c r="CM76" i="184"/>
  <c r="CL76" i="184"/>
  <c r="CK76" i="184"/>
  <c r="BP76" i="184"/>
  <c r="BN76" i="184"/>
  <c r="BK76" i="184"/>
  <c r="BJ76" i="184"/>
  <c r="BI76" i="184"/>
  <c r="BH76" i="184"/>
  <c r="BG76" i="184"/>
  <c r="BF76" i="184"/>
  <c r="BE76" i="184"/>
  <c r="BD76" i="184"/>
  <c r="BC76" i="184"/>
  <c r="BB76" i="184"/>
  <c r="BA76" i="184"/>
  <c r="AZ76" i="184"/>
  <c r="AY76" i="184"/>
  <c r="AX76" i="184"/>
  <c r="AW76" i="184"/>
  <c r="AB76" i="184"/>
  <c r="G76" i="184"/>
  <c r="DB75" i="184"/>
  <c r="CY75" i="184"/>
  <c r="CX75" i="184"/>
  <c r="CV75" i="184"/>
  <c r="CU75" i="184"/>
  <c r="CT75" i="184"/>
  <c r="CN75" i="184"/>
  <c r="CM75" i="184"/>
  <c r="CL75" i="184"/>
  <c r="CK75" i="184"/>
  <c r="BP75" i="184"/>
  <c r="BN75" i="184"/>
  <c r="BK75" i="184"/>
  <c r="BJ75" i="184"/>
  <c r="BH75" i="184"/>
  <c r="BG75" i="184"/>
  <c r="BF75" i="184"/>
  <c r="AZ75" i="184"/>
  <c r="AY75" i="184"/>
  <c r="AX75" i="184"/>
  <c r="AW75" i="184"/>
  <c r="AB75" i="184"/>
  <c r="G75" i="184"/>
  <c r="DB74" i="184"/>
  <c r="CY74" i="184"/>
  <c r="CX74" i="184"/>
  <c r="CV74" i="184"/>
  <c r="CU74" i="184"/>
  <c r="CT74" i="184"/>
  <c r="CN74" i="184"/>
  <c r="CM74" i="184"/>
  <c r="CL74" i="184"/>
  <c r="CK74" i="184"/>
  <c r="BP74" i="184"/>
  <c r="BN74" i="184"/>
  <c r="BK74" i="184"/>
  <c r="BJ74" i="184"/>
  <c r="BH74" i="184"/>
  <c r="BG74" i="184"/>
  <c r="BF74" i="184"/>
  <c r="AZ74" i="184"/>
  <c r="AY74" i="184"/>
  <c r="AX74" i="184"/>
  <c r="AW74" i="184"/>
  <c r="AB74" i="184"/>
  <c r="G74" i="184"/>
  <c r="DB73" i="184"/>
  <c r="CY73" i="184"/>
  <c r="CX73" i="184"/>
  <c r="CV73" i="184"/>
  <c r="CU73" i="184"/>
  <c r="CT73" i="184"/>
  <c r="CN73" i="184"/>
  <c r="CM73" i="184"/>
  <c r="CL73" i="184"/>
  <c r="CK73" i="184"/>
  <c r="BP73" i="184"/>
  <c r="BN73" i="184"/>
  <c r="BK73" i="184"/>
  <c r="BJ73" i="184"/>
  <c r="BH73" i="184"/>
  <c r="BG73" i="184"/>
  <c r="BF73" i="184"/>
  <c r="AZ73" i="184"/>
  <c r="AY73" i="184"/>
  <c r="AX73" i="184"/>
  <c r="AW73" i="184"/>
  <c r="AB73" i="184"/>
  <c r="G73" i="184"/>
  <c r="DB72" i="184"/>
  <c r="CY72" i="184"/>
  <c r="CX72" i="184"/>
  <c r="CV72" i="184"/>
  <c r="CU72" i="184"/>
  <c r="CT72" i="184"/>
  <c r="CN72" i="184"/>
  <c r="CM72" i="184"/>
  <c r="CL72" i="184"/>
  <c r="CK72" i="184"/>
  <c r="BP72" i="184"/>
  <c r="BN72" i="184"/>
  <c r="BK72" i="184"/>
  <c r="BJ72" i="184"/>
  <c r="BH72" i="184"/>
  <c r="BG72" i="184"/>
  <c r="BF72" i="184"/>
  <c r="AZ72" i="184"/>
  <c r="AY72" i="184"/>
  <c r="AX72" i="184"/>
  <c r="AW72" i="184"/>
  <c r="AB72" i="184"/>
  <c r="G72" i="184"/>
  <c r="DB71" i="184"/>
  <c r="DA71" i="184"/>
  <c r="CZ71" i="184"/>
  <c r="CY71" i="184"/>
  <c r="CX71" i="184"/>
  <c r="CW71" i="184"/>
  <c r="CV71" i="184"/>
  <c r="CU71" i="184"/>
  <c r="CT71" i="184"/>
  <c r="CS71" i="184"/>
  <c r="CR71" i="184"/>
  <c r="CQ71" i="184"/>
  <c r="CP71" i="184"/>
  <c r="CO71" i="184"/>
  <c r="CN71" i="184"/>
  <c r="CM71" i="184"/>
  <c r="CL71" i="184"/>
  <c r="CK71" i="184"/>
  <c r="BP71" i="184"/>
  <c r="BN71" i="184"/>
  <c r="BK71" i="184"/>
  <c r="BJ71" i="184"/>
  <c r="BI71" i="184"/>
  <c r="BH71" i="184"/>
  <c r="BG71" i="184"/>
  <c r="BF71" i="184"/>
  <c r="BE71" i="184"/>
  <c r="BD71" i="184"/>
  <c r="BC71" i="184"/>
  <c r="BB71" i="184"/>
  <c r="BA71" i="184"/>
  <c r="AZ71" i="184"/>
  <c r="AY71" i="184"/>
  <c r="AX71" i="184"/>
  <c r="AW71" i="184"/>
  <c r="AB71" i="184"/>
  <c r="G71" i="184"/>
  <c r="DB70" i="184"/>
  <c r="DA70" i="184"/>
  <c r="CZ70" i="184"/>
  <c r="CY70" i="184"/>
  <c r="CX70" i="184"/>
  <c r="CW70" i="184"/>
  <c r="CV70" i="184"/>
  <c r="CU70" i="184"/>
  <c r="CT70" i="184"/>
  <c r="CS70" i="184"/>
  <c r="CR70" i="184"/>
  <c r="CQ70" i="184"/>
  <c r="CP70" i="184"/>
  <c r="CO70" i="184"/>
  <c r="CM70" i="184"/>
  <c r="CL70" i="184"/>
  <c r="CK70" i="184"/>
  <c r="BT70" i="184"/>
  <c r="BP70" i="184" s="1"/>
  <c r="BN70" i="184"/>
  <c r="BK70" i="184"/>
  <c r="BJ70" i="184"/>
  <c r="BI70" i="184"/>
  <c r="BH70" i="184"/>
  <c r="BG70" i="184"/>
  <c r="BF70" i="184"/>
  <c r="BE70" i="184"/>
  <c r="BD70" i="184"/>
  <c r="BC70" i="184"/>
  <c r="BB70" i="184"/>
  <c r="BA70" i="184"/>
  <c r="AZ70" i="184"/>
  <c r="AY70" i="184"/>
  <c r="AX70" i="184"/>
  <c r="AW70" i="184"/>
  <c r="AF70" i="184"/>
  <c r="AB70" i="184"/>
  <c r="G70" i="184"/>
  <c r="DB69" i="184"/>
  <c r="DA69" i="184"/>
  <c r="CZ69" i="184"/>
  <c r="CY69" i="184"/>
  <c r="CX69" i="184"/>
  <c r="CW69" i="184"/>
  <c r="CV69" i="184"/>
  <c r="CU69" i="184"/>
  <c r="CT69" i="184"/>
  <c r="CS69" i="184"/>
  <c r="CR69" i="184"/>
  <c r="CQ69" i="184"/>
  <c r="CP69" i="184"/>
  <c r="CO69" i="184"/>
  <c r="CN69" i="184"/>
  <c r="CM69" i="184"/>
  <c r="CL69" i="184"/>
  <c r="CK69" i="184"/>
  <c r="BP69" i="184"/>
  <c r="BN69" i="184"/>
  <c r="BK69" i="184"/>
  <c r="BJ69" i="184"/>
  <c r="BI69" i="184"/>
  <c r="BH69" i="184"/>
  <c r="BG69" i="184"/>
  <c r="BF69" i="184"/>
  <c r="BE69" i="184"/>
  <c r="BD69" i="184"/>
  <c r="BC69" i="184"/>
  <c r="BB69" i="184"/>
  <c r="BA69" i="184"/>
  <c r="AZ69" i="184"/>
  <c r="AY69" i="184"/>
  <c r="AX69" i="184"/>
  <c r="AW69" i="184"/>
  <c r="AB69" i="184"/>
  <c r="G69" i="184"/>
  <c r="DB68" i="184"/>
  <c r="DA68" i="184"/>
  <c r="CZ68" i="184"/>
  <c r="CY68" i="184"/>
  <c r="CX68" i="184"/>
  <c r="CW68" i="184"/>
  <c r="CV68" i="184"/>
  <c r="CU68" i="184"/>
  <c r="CT68" i="184"/>
  <c r="CS68" i="184"/>
  <c r="CR68" i="184"/>
  <c r="CQ68" i="184"/>
  <c r="CP68" i="184"/>
  <c r="CO68" i="184"/>
  <c r="CN68" i="184"/>
  <c r="CM68" i="184"/>
  <c r="CL68" i="184"/>
  <c r="CK68" i="184"/>
  <c r="BP68" i="184"/>
  <c r="BN68" i="184"/>
  <c r="BM68" i="184"/>
  <c r="BL68" i="184"/>
  <c r="BK68" i="184"/>
  <c r="BJ68" i="184"/>
  <c r="BI68" i="184"/>
  <c r="BH68" i="184"/>
  <c r="BG68" i="184"/>
  <c r="BF68" i="184"/>
  <c r="BE68" i="184"/>
  <c r="BD68" i="184"/>
  <c r="BC68" i="184"/>
  <c r="BB68" i="184"/>
  <c r="BA68" i="184"/>
  <c r="AY68" i="184"/>
  <c r="AX68" i="184"/>
  <c r="AW68" i="184"/>
  <c r="AF68" i="184"/>
  <c r="AZ68" i="184" s="1"/>
  <c r="AB68" i="184"/>
  <c r="G68" i="184"/>
  <c r="DB67" i="184"/>
  <c r="DA67" i="184"/>
  <c r="CZ67" i="184"/>
  <c r="CY67" i="184"/>
  <c r="CX67" i="184"/>
  <c r="CW67" i="184"/>
  <c r="CV67" i="184"/>
  <c r="CU67" i="184"/>
  <c r="CT67" i="184"/>
  <c r="CS67" i="184"/>
  <c r="CR67" i="184"/>
  <c r="CQ67" i="184"/>
  <c r="CP67" i="184"/>
  <c r="CO67" i="184"/>
  <c r="CN67" i="184"/>
  <c r="CM67" i="184"/>
  <c r="CL67" i="184"/>
  <c r="CK67" i="184"/>
  <c r="BP67" i="184"/>
  <c r="BN67" i="184"/>
  <c r="BM67" i="184"/>
  <c r="BL67" i="184"/>
  <c r="BK67" i="184"/>
  <c r="BJ67" i="184"/>
  <c r="BI67" i="184"/>
  <c r="BH67" i="184"/>
  <c r="BG67" i="184"/>
  <c r="BF67" i="184"/>
  <c r="BE67" i="184"/>
  <c r="BD67" i="184"/>
  <c r="BC67" i="184"/>
  <c r="BB67" i="184"/>
  <c r="BA67" i="184"/>
  <c r="AZ67" i="184"/>
  <c r="AY67" i="184"/>
  <c r="AX67" i="184"/>
  <c r="AW67" i="184"/>
  <c r="AB67" i="184"/>
  <c r="G67" i="184"/>
  <c r="AA67" i="184" s="1"/>
  <c r="AU67" i="184" s="1"/>
  <c r="DB66" i="184"/>
  <c r="DA66" i="184"/>
  <c r="CZ66" i="184"/>
  <c r="CY66" i="184"/>
  <c r="CX66" i="184"/>
  <c r="CW66" i="184"/>
  <c r="CV66" i="184"/>
  <c r="CU66" i="184"/>
  <c r="CT66" i="184"/>
  <c r="CS66" i="184"/>
  <c r="CR66" i="184"/>
  <c r="CQ66" i="184"/>
  <c r="CP66" i="184"/>
  <c r="CO66" i="184"/>
  <c r="CN66" i="184"/>
  <c r="CM66" i="184"/>
  <c r="CL66" i="184"/>
  <c r="CK66" i="184"/>
  <c r="CH66" i="184"/>
  <c r="BP66" i="184" s="1"/>
  <c r="BK66" i="184"/>
  <c r="BJ66" i="184"/>
  <c r="BI66" i="184"/>
  <c r="BH66" i="184"/>
  <c r="BG66" i="184"/>
  <c r="BF66" i="184"/>
  <c r="BE66" i="184"/>
  <c r="BD66" i="184"/>
  <c r="BC66" i="184"/>
  <c r="BB66" i="184"/>
  <c r="BA66" i="184"/>
  <c r="AZ66" i="184"/>
  <c r="AY66" i="184"/>
  <c r="AX66" i="184"/>
  <c r="AW66" i="184"/>
  <c r="AT66" i="184"/>
  <c r="BN66" i="184" s="1"/>
  <c r="AB66" i="184"/>
  <c r="G66" i="184"/>
  <c r="DB65" i="184"/>
  <c r="DA65" i="184"/>
  <c r="CZ65" i="184"/>
  <c r="CY65" i="184"/>
  <c r="CX65" i="184"/>
  <c r="CW65" i="184"/>
  <c r="CV65" i="184"/>
  <c r="CU65" i="184"/>
  <c r="CT65" i="184"/>
  <c r="CS65" i="184"/>
  <c r="CR65" i="184"/>
  <c r="CQ65" i="184"/>
  <c r="CP65" i="184"/>
  <c r="CO65" i="184"/>
  <c r="CN65" i="184"/>
  <c r="CM65" i="184"/>
  <c r="CL65" i="184"/>
  <c r="CK65" i="184"/>
  <c r="BP65" i="184"/>
  <c r="BN65" i="184"/>
  <c r="BL65" i="184"/>
  <c r="BK65" i="184"/>
  <c r="BJ65" i="184"/>
  <c r="BI65" i="184"/>
  <c r="BH65" i="184"/>
  <c r="BG65" i="184"/>
  <c r="BF65" i="184"/>
  <c r="BE65" i="184"/>
  <c r="BD65" i="184"/>
  <c r="BC65" i="184"/>
  <c r="BB65" i="184"/>
  <c r="BA65" i="184"/>
  <c r="AZ65" i="184"/>
  <c r="AY65" i="184"/>
  <c r="AX65" i="184"/>
  <c r="AW65" i="184"/>
  <c r="AB65" i="184"/>
  <c r="G65" i="184"/>
  <c r="DB64" i="184"/>
  <c r="DA64" i="184"/>
  <c r="CZ64" i="184"/>
  <c r="CY64" i="184"/>
  <c r="CX64" i="184"/>
  <c r="CW64" i="184"/>
  <c r="CV64" i="184"/>
  <c r="CU64" i="184"/>
  <c r="CT64" i="184"/>
  <c r="CS64" i="184"/>
  <c r="CR64" i="184"/>
  <c r="CQ64" i="184"/>
  <c r="CP64" i="184"/>
  <c r="CO64" i="184"/>
  <c r="CN64" i="184"/>
  <c r="CM64" i="184"/>
  <c r="CL64" i="184"/>
  <c r="CJ64" i="184" s="1"/>
  <c r="CK64" i="184"/>
  <c r="BP64" i="184"/>
  <c r="BN64" i="184"/>
  <c r="BK64" i="184"/>
  <c r="BJ64" i="184"/>
  <c r="BI64" i="184"/>
  <c r="BH64" i="184"/>
  <c r="BG64" i="184"/>
  <c r="BF64" i="184"/>
  <c r="BE64" i="184"/>
  <c r="BD64" i="184"/>
  <c r="BC64" i="184"/>
  <c r="BB64" i="184"/>
  <c r="BA64" i="184"/>
  <c r="AZ64" i="184"/>
  <c r="AY64" i="184"/>
  <c r="AX64" i="184"/>
  <c r="AW64" i="184"/>
  <c r="AB64" i="184"/>
  <c r="G64" i="184"/>
  <c r="DB63" i="184"/>
  <c r="DA63" i="184"/>
  <c r="CZ63" i="184"/>
  <c r="CY63" i="184"/>
  <c r="CX63" i="184"/>
  <c r="CW63" i="184"/>
  <c r="CV63" i="184"/>
  <c r="CU63" i="184"/>
  <c r="CT63" i="184"/>
  <c r="CS63" i="184"/>
  <c r="CR63" i="184"/>
  <c r="CQ63" i="184"/>
  <c r="CP63" i="184"/>
  <c r="CO63" i="184"/>
  <c r="CN63" i="184"/>
  <c r="CM63" i="184"/>
  <c r="CL63" i="184"/>
  <c r="CK63" i="184"/>
  <c r="BP63" i="184"/>
  <c r="BN63" i="184"/>
  <c r="BK63" i="184"/>
  <c r="BJ63" i="184"/>
  <c r="BI63" i="184"/>
  <c r="BH63" i="184"/>
  <c r="BG63" i="184"/>
  <c r="BF63" i="184"/>
  <c r="BE63" i="184"/>
  <c r="BD63" i="184"/>
  <c r="BC63" i="184"/>
  <c r="BB63" i="184"/>
  <c r="BA63" i="184"/>
  <c r="AZ63" i="184"/>
  <c r="AY63" i="184"/>
  <c r="AX63" i="184"/>
  <c r="AW63" i="184"/>
  <c r="AB63" i="184"/>
  <c r="G63" i="184"/>
  <c r="DB62" i="184"/>
  <c r="DA62" i="184"/>
  <c r="CZ62" i="184"/>
  <c r="CY62" i="184"/>
  <c r="CX62" i="184"/>
  <c r="CW62" i="184"/>
  <c r="CV62" i="184"/>
  <c r="CT62" i="184"/>
  <c r="CS62" i="184"/>
  <c r="CR62" i="184"/>
  <c r="CQ62" i="184"/>
  <c r="CP62" i="184"/>
  <c r="CO62" i="184"/>
  <c r="CM62" i="184"/>
  <c r="CL62" i="184"/>
  <c r="CK62" i="184"/>
  <c r="CA62" i="184"/>
  <c r="BT62" i="184"/>
  <c r="BN62" i="184"/>
  <c r="BK62" i="184"/>
  <c r="BJ62" i="184"/>
  <c r="BI62" i="184"/>
  <c r="BH62" i="184"/>
  <c r="BF62" i="184"/>
  <c r="BE62" i="184"/>
  <c r="BD62" i="184"/>
  <c r="BC62" i="184"/>
  <c r="BB62" i="184"/>
  <c r="BA62" i="184"/>
  <c r="AZ62" i="184"/>
  <c r="AY62" i="184"/>
  <c r="AX62" i="184"/>
  <c r="AW62" i="184"/>
  <c r="AM62" i="184"/>
  <c r="AM133" i="184" s="1"/>
  <c r="AF62" i="184"/>
  <c r="G62" i="184"/>
  <c r="DB61" i="184"/>
  <c r="DA61" i="184"/>
  <c r="CZ61" i="184"/>
  <c r="CY61" i="184"/>
  <c r="CX61" i="184"/>
  <c r="CW61" i="184"/>
  <c r="CV61" i="184"/>
  <c r="CU61" i="184"/>
  <c r="CT61" i="184"/>
  <c r="CS61" i="184"/>
  <c r="CR61" i="184"/>
  <c r="CQ61" i="184"/>
  <c r="CP61" i="184"/>
  <c r="CO61" i="184"/>
  <c r="CN61" i="184"/>
  <c r="CM61" i="184"/>
  <c r="CL61" i="184"/>
  <c r="CK61" i="184"/>
  <c r="BP61" i="184"/>
  <c r="BN61" i="184"/>
  <c r="BK61" i="184"/>
  <c r="BJ61" i="184"/>
  <c r="BI61" i="184"/>
  <c r="BH61" i="184"/>
  <c r="BG61" i="184"/>
  <c r="BF61" i="184"/>
  <c r="BE61" i="184"/>
  <c r="BD61" i="184"/>
  <c r="BC61" i="184"/>
  <c r="BB61" i="184"/>
  <c r="BA61" i="184"/>
  <c r="AZ61" i="184"/>
  <c r="AY61" i="184"/>
  <c r="AX61" i="184"/>
  <c r="AW61" i="184"/>
  <c r="AB61" i="184"/>
  <c r="G61" i="184"/>
  <c r="BO61" i="184" s="1"/>
  <c r="CI61" i="184" s="1"/>
  <c r="DB60" i="184"/>
  <c r="DA60" i="184"/>
  <c r="CZ60" i="184"/>
  <c r="CY60" i="184"/>
  <c r="CX60" i="184"/>
  <c r="CW60" i="184"/>
  <c r="CV60" i="184"/>
  <c r="CU60" i="184"/>
  <c r="CT60" i="184"/>
  <c r="CS60" i="184"/>
  <c r="CR60" i="184"/>
  <c r="CQ60" i="184"/>
  <c r="CP60" i="184"/>
  <c r="CO60" i="184"/>
  <c r="CN60" i="184"/>
  <c r="CM60" i="184"/>
  <c r="CL60" i="184"/>
  <c r="CK60" i="184"/>
  <c r="BP60" i="184"/>
  <c r="BN60" i="184"/>
  <c r="BL60" i="184"/>
  <c r="BK60" i="184"/>
  <c r="BJ60" i="184"/>
  <c r="BI60" i="184"/>
  <c r="BH60" i="184"/>
  <c r="BG60" i="184"/>
  <c r="BF60" i="184"/>
  <c r="BE60" i="184"/>
  <c r="BD60" i="184"/>
  <c r="BC60" i="184"/>
  <c r="BB60" i="184"/>
  <c r="BA60" i="184"/>
  <c r="AZ60" i="184"/>
  <c r="AY60" i="184"/>
  <c r="AX60" i="184"/>
  <c r="AW60" i="184"/>
  <c r="AB60" i="184"/>
  <c r="G60" i="184"/>
  <c r="AA60" i="184" s="1"/>
  <c r="AU60" i="184" s="1"/>
  <c r="DB59" i="184"/>
  <c r="DA59" i="184"/>
  <c r="CZ59" i="184"/>
  <c r="CY59" i="184"/>
  <c r="CX59" i="184"/>
  <c r="CW59" i="184"/>
  <c r="CV59" i="184"/>
  <c r="CU59" i="184"/>
  <c r="CT59" i="184"/>
  <c r="CS59" i="184"/>
  <c r="CR59" i="184"/>
  <c r="CQ59" i="184"/>
  <c r="CP59" i="184"/>
  <c r="CO59" i="184"/>
  <c r="CN59" i="184"/>
  <c r="CM59" i="184"/>
  <c r="CL59" i="184"/>
  <c r="CK59" i="184"/>
  <c r="BP59" i="184"/>
  <c r="BN59" i="184"/>
  <c r="BK59" i="184"/>
  <c r="BJ59" i="184"/>
  <c r="BI59" i="184"/>
  <c r="BH59" i="184"/>
  <c r="BG59" i="184"/>
  <c r="BF59" i="184"/>
  <c r="BE59" i="184"/>
  <c r="BD59" i="184"/>
  <c r="BC59" i="184"/>
  <c r="BB59" i="184"/>
  <c r="BA59" i="184"/>
  <c r="AZ59" i="184"/>
  <c r="AY59" i="184"/>
  <c r="AX59" i="184"/>
  <c r="AW59" i="184"/>
  <c r="AB59" i="184"/>
  <c r="G59" i="184"/>
  <c r="DB58" i="184"/>
  <c r="DA58" i="184"/>
  <c r="CZ58" i="184"/>
  <c r="CY58" i="184"/>
  <c r="CX58" i="184"/>
  <c r="CW58" i="184"/>
  <c r="CV58" i="184"/>
  <c r="CU58" i="184"/>
  <c r="CT58" i="184"/>
  <c r="CS58" i="184"/>
  <c r="CR58" i="184"/>
  <c r="CQ58" i="184"/>
  <c r="CP58" i="184"/>
  <c r="CO58" i="184"/>
  <c r="CN58" i="184"/>
  <c r="CM58" i="184"/>
  <c r="CL58" i="184"/>
  <c r="CK58" i="184"/>
  <c r="BP58" i="184"/>
  <c r="BO58" i="184" s="1"/>
  <c r="CI58" i="184" s="1"/>
  <c r="BN58" i="184"/>
  <c r="BK58" i="184"/>
  <c r="BJ58" i="184"/>
  <c r="BI58" i="184"/>
  <c r="BH58" i="184"/>
  <c r="BG58" i="184"/>
  <c r="BF58" i="184"/>
  <c r="BE58" i="184"/>
  <c r="BD58" i="184"/>
  <c r="BC58" i="184"/>
  <c r="BB58" i="184"/>
  <c r="BA58" i="184"/>
  <c r="AZ58" i="184"/>
  <c r="AY58" i="184"/>
  <c r="AX58" i="184"/>
  <c r="AW58" i="184"/>
  <c r="AB58" i="184"/>
  <c r="AA58" i="184"/>
  <c r="AU58" i="184" s="1"/>
  <c r="G58" i="184"/>
  <c r="DA57" i="184"/>
  <c r="CZ57" i="184"/>
  <c r="CY57" i="184"/>
  <c r="CX57" i="184"/>
  <c r="CW57" i="184"/>
  <c r="CV57" i="184"/>
  <c r="CU57" i="184"/>
  <c r="CT57" i="184"/>
  <c r="CS57" i="184"/>
  <c r="CR57" i="184"/>
  <c r="CQ57" i="184"/>
  <c r="CP57" i="184"/>
  <c r="CO57" i="184"/>
  <c r="CN57" i="184"/>
  <c r="CM57" i="184"/>
  <c r="CL57" i="184"/>
  <c r="CK57" i="184"/>
  <c r="CH57" i="184"/>
  <c r="BP57" i="184" s="1"/>
  <c r="BK57" i="184"/>
  <c r="BJ57" i="184"/>
  <c r="BI57" i="184"/>
  <c r="BH57" i="184"/>
  <c r="BG57" i="184"/>
  <c r="BF57" i="184"/>
  <c r="BE57" i="184"/>
  <c r="BD57" i="184"/>
  <c r="BC57" i="184"/>
  <c r="BB57" i="184"/>
  <c r="BA57" i="184"/>
  <c r="AZ57" i="184"/>
  <c r="AY57" i="184"/>
  <c r="AX57" i="184"/>
  <c r="AW57" i="184"/>
  <c r="AT57" i="184"/>
  <c r="BN57" i="184" s="1"/>
  <c r="G57" i="184"/>
  <c r="CH56" i="184"/>
  <c r="CG56" i="184"/>
  <c r="CF56" i="184"/>
  <c r="CE56" i="184"/>
  <c r="CC56" i="184"/>
  <c r="CB56" i="184"/>
  <c r="BZ56" i="184"/>
  <c r="BY56" i="184"/>
  <c r="BX56" i="184"/>
  <c r="BW56" i="184"/>
  <c r="BV56" i="184"/>
  <c r="BU56" i="184"/>
  <c r="BT56" i="184"/>
  <c r="BS56" i="184"/>
  <c r="BQ56" i="184"/>
  <c r="AS56" i="184"/>
  <c r="AR56" i="184"/>
  <c r="AQ56" i="184"/>
  <c r="AO56" i="184"/>
  <c r="AL56" i="184"/>
  <c r="AK56" i="184"/>
  <c r="AJ56" i="184"/>
  <c r="AI56" i="184"/>
  <c r="AH56" i="184"/>
  <c r="AG56" i="184"/>
  <c r="AF56" i="184"/>
  <c r="AE56" i="184"/>
  <c r="AC56" i="184"/>
  <c r="Y56" i="184"/>
  <c r="X56" i="184"/>
  <c r="W56" i="184"/>
  <c r="V56" i="184"/>
  <c r="U56" i="184"/>
  <c r="T56" i="184"/>
  <c r="S56" i="184"/>
  <c r="R56" i="184"/>
  <c r="Q56" i="184"/>
  <c r="P56" i="184"/>
  <c r="O56" i="184"/>
  <c r="N56" i="184"/>
  <c r="M56" i="184"/>
  <c r="L56" i="184"/>
  <c r="K56" i="184"/>
  <c r="J56" i="184"/>
  <c r="H56" i="184"/>
  <c r="DB55" i="184"/>
  <c r="DA55" i="184"/>
  <c r="CZ55" i="184"/>
  <c r="CY55" i="184"/>
  <c r="CX55" i="184"/>
  <c r="CW55" i="184"/>
  <c r="CV55" i="184"/>
  <c r="CU55" i="184"/>
  <c r="CT55" i="184"/>
  <c r="CS55" i="184"/>
  <c r="CR55" i="184"/>
  <c r="CQ55" i="184"/>
  <c r="CP55" i="184"/>
  <c r="CO55" i="184"/>
  <c r="CN55" i="184"/>
  <c r="CM55" i="184"/>
  <c r="CL55" i="184"/>
  <c r="CK55" i="184"/>
  <c r="BP55" i="184"/>
  <c r="BN55" i="184"/>
  <c r="BK55" i="184"/>
  <c r="BI55" i="184"/>
  <c r="BH55" i="184"/>
  <c r="BG55" i="184"/>
  <c r="BF55" i="184"/>
  <c r="BE55" i="184"/>
  <c r="BD55" i="184"/>
  <c r="BC55" i="184"/>
  <c r="BB55" i="184"/>
  <c r="BA55" i="184"/>
  <c r="AZ55" i="184"/>
  <c r="AY55" i="184"/>
  <c r="AX55" i="184"/>
  <c r="AW55" i="184"/>
  <c r="AP55" i="184"/>
  <c r="BJ55" i="184" s="1"/>
  <c r="G55" i="184"/>
  <c r="DB54" i="184"/>
  <c r="DA54" i="184"/>
  <c r="CZ54" i="184"/>
  <c r="CY54" i="184"/>
  <c r="CX54" i="184"/>
  <c r="CW54" i="184"/>
  <c r="CV54" i="184"/>
  <c r="CU54" i="184"/>
  <c r="CT54" i="184"/>
  <c r="CS54" i="184"/>
  <c r="CR54" i="184"/>
  <c r="CQ54" i="184"/>
  <c r="CP54" i="184"/>
  <c r="CO54" i="184"/>
  <c r="CN54" i="184"/>
  <c r="CM54" i="184"/>
  <c r="CL54" i="184"/>
  <c r="CK54" i="184"/>
  <c r="BP54" i="184"/>
  <c r="BN54" i="184"/>
  <c r="BK54" i="184"/>
  <c r="BI54" i="184"/>
  <c r="BH54" i="184"/>
  <c r="BG54" i="184"/>
  <c r="BF54" i="184"/>
  <c r="BE54" i="184"/>
  <c r="BD54" i="184"/>
  <c r="BC54" i="184"/>
  <c r="BB54" i="184"/>
  <c r="BA54" i="184"/>
  <c r="AZ54" i="184"/>
  <c r="AY54" i="184"/>
  <c r="AX54" i="184"/>
  <c r="AW54" i="184"/>
  <c r="AP54" i="184"/>
  <c r="BJ54" i="184" s="1"/>
  <c r="G54" i="184"/>
  <c r="DB53" i="184"/>
  <c r="DA53" i="184"/>
  <c r="CZ53" i="184"/>
  <c r="CY53" i="184"/>
  <c r="CX53" i="184"/>
  <c r="CW53" i="184"/>
  <c r="CV53" i="184"/>
  <c r="CU53" i="184"/>
  <c r="CT53" i="184"/>
  <c r="CS53" i="184"/>
  <c r="CR53" i="184"/>
  <c r="CQ53" i="184"/>
  <c r="CP53" i="184"/>
  <c r="CO53" i="184"/>
  <c r="CN53" i="184"/>
  <c r="CM53" i="184"/>
  <c r="CK53" i="184"/>
  <c r="BP53" i="184"/>
  <c r="BN53" i="184"/>
  <c r="BK53" i="184"/>
  <c r="BJ53" i="184"/>
  <c r="BI53" i="184"/>
  <c r="BH53" i="184"/>
  <c r="BG53" i="184"/>
  <c r="BF53" i="184"/>
  <c r="BE53" i="184"/>
  <c r="BD53" i="184"/>
  <c r="BC53" i="184"/>
  <c r="BB53" i="184"/>
  <c r="BA53" i="184"/>
  <c r="AZ53" i="184"/>
  <c r="AY53" i="184"/>
  <c r="AW53" i="184"/>
  <c r="AB53" i="184"/>
  <c r="I53" i="184"/>
  <c r="I131" i="184" s="1"/>
  <c r="DB52" i="184"/>
  <c r="DA52" i="184"/>
  <c r="CZ52" i="184"/>
  <c r="CY52" i="184"/>
  <c r="CX52" i="184"/>
  <c r="CW52" i="184"/>
  <c r="CV52" i="184"/>
  <c r="CU52" i="184"/>
  <c r="CT52" i="184"/>
  <c r="CS52" i="184"/>
  <c r="CR52" i="184"/>
  <c r="CQ52" i="184"/>
  <c r="CP52" i="184"/>
  <c r="CO52" i="184"/>
  <c r="CN52" i="184"/>
  <c r="CM52" i="184"/>
  <c r="CL52" i="184"/>
  <c r="CK52" i="184"/>
  <c r="BP52" i="184"/>
  <c r="BN52" i="184"/>
  <c r="BK52" i="184"/>
  <c r="BJ52" i="184"/>
  <c r="BI52" i="184"/>
  <c r="BH52" i="184"/>
  <c r="BG52" i="184"/>
  <c r="BF52" i="184"/>
  <c r="BE52" i="184"/>
  <c r="BD52" i="184"/>
  <c r="BC52" i="184"/>
  <c r="BB52" i="184"/>
  <c r="BA52" i="184"/>
  <c r="AZ52" i="184"/>
  <c r="AY52" i="184"/>
  <c r="AX52" i="184"/>
  <c r="AW52" i="184"/>
  <c r="AB52" i="184"/>
  <c r="G52" i="184"/>
  <c r="DB51" i="184"/>
  <c r="DA51" i="184"/>
  <c r="CZ51" i="184"/>
  <c r="CY51" i="184"/>
  <c r="CX51" i="184"/>
  <c r="CW51" i="184"/>
  <c r="CV51" i="184"/>
  <c r="CU51" i="184"/>
  <c r="CT51" i="184"/>
  <c r="CS51" i="184"/>
  <c r="CR51" i="184"/>
  <c r="CQ51" i="184"/>
  <c r="CP51" i="184"/>
  <c r="CO51" i="184"/>
  <c r="CN51" i="184"/>
  <c r="CM51" i="184"/>
  <c r="CL51" i="184"/>
  <c r="CK51" i="184"/>
  <c r="BP51" i="184"/>
  <c r="BK51" i="184"/>
  <c r="BJ51" i="184"/>
  <c r="BI51" i="184"/>
  <c r="BH51" i="184"/>
  <c r="BG51" i="184"/>
  <c r="BF51" i="184"/>
  <c r="BE51" i="184"/>
  <c r="BD51" i="184"/>
  <c r="BC51" i="184"/>
  <c r="BB51" i="184"/>
  <c r="BA51" i="184"/>
  <c r="AZ51" i="184"/>
  <c r="AY51" i="184"/>
  <c r="AX51" i="184"/>
  <c r="AW51" i="184"/>
  <c r="AT51" i="184"/>
  <c r="AT131" i="184" s="1"/>
  <c r="G51" i="184"/>
  <c r="DB50" i="184"/>
  <c r="DA50" i="184"/>
  <c r="CZ50" i="184"/>
  <c r="CY50" i="184"/>
  <c r="CX50" i="184"/>
  <c r="CW50" i="184"/>
  <c r="CV50" i="184"/>
  <c r="CU50" i="184"/>
  <c r="CT50" i="184"/>
  <c r="CS50" i="184"/>
  <c r="CR50" i="184"/>
  <c r="CQ50" i="184"/>
  <c r="CP50" i="184"/>
  <c r="CO50" i="184"/>
  <c r="CN50" i="184"/>
  <c r="CM50" i="184"/>
  <c r="CL50" i="184"/>
  <c r="CK50" i="184"/>
  <c r="BP50" i="184"/>
  <c r="BN50" i="184"/>
  <c r="BK50" i="184"/>
  <c r="BJ50" i="184"/>
  <c r="BH50" i="184"/>
  <c r="BG50" i="184"/>
  <c r="BF50" i="184"/>
  <c r="BE50" i="184"/>
  <c r="BD50" i="184"/>
  <c r="BC50" i="184"/>
  <c r="BB50" i="184"/>
  <c r="BA50" i="184"/>
  <c r="AZ50" i="184"/>
  <c r="AY50" i="184"/>
  <c r="AX50" i="184"/>
  <c r="AW50" i="184"/>
  <c r="AB50" i="184"/>
  <c r="G50" i="184"/>
  <c r="BO50" i="184" s="1"/>
  <c r="CI50" i="184" s="1"/>
  <c r="DB49" i="184"/>
  <c r="DA49" i="184"/>
  <c r="CZ49" i="184"/>
  <c r="CY49" i="184"/>
  <c r="CW49" i="184"/>
  <c r="CV49" i="184"/>
  <c r="CU49" i="184"/>
  <c r="CT49" i="184"/>
  <c r="CS49" i="184"/>
  <c r="CR49" i="184"/>
  <c r="CQ49" i="184"/>
  <c r="CP49" i="184"/>
  <c r="CO49" i="184"/>
  <c r="CN49" i="184"/>
  <c r="CM49" i="184"/>
  <c r="CL49" i="184"/>
  <c r="CK49" i="184"/>
  <c r="CD49" i="184"/>
  <c r="CX49" i="184" s="1"/>
  <c r="BN49" i="184"/>
  <c r="BK49" i="184"/>
  <c r="BI49" i="184"/>
  <c r="BH49" i="184"/>
  <c r="BG49" i="184"/>
  <c r="BF49" i="184"/>
  <c r="BE49" i="184"/>
  <c r="BD49" i="184"/>
  <c r="BC49" i="184"/>
  <c r="BB49" i="184"/>
  <c r="BA49" i="184"/>
  <c r="AZ49" i="184"/>
  <c r="AY49" i="184"/>
  <c r="AX49" i="184"/>
  <c r="AW49" i="184"/>
  <c r="AP49" i="184"/>
  <c r="BJ49" i="184" s="1"/>
  <c r="G49" i="184"/>
  <c r="DB48" i="184"/>
  <c r="DA48" i="184"/>
  <c r="CZ48" i="184"/>
  <c r="CY48" i="184"/>
  <c r="CX48" i="184"/>
  <c r="CW48" i="184"/>
  <c r="CV48" i="184"/>
  <c r="CU48" i="184"/>
  <c r="CT48" i="184"/>
  <c r="CS48" i="184"/>
  <c r="CR48" i="184"/>
  <c r="CQ48" i="184"/>
  <c r="CP48" i="184"/>
  <c r="CO48" i="184"/>
  <c r="CN48" i="184"/>
  <c r="CM48" i="184"/>
  <c r="CL48" i="184"/>
  <c r="CK48" i="184"/>
  <c r="BP48" i="184"/>
  <c r="BN48" i="184"/>
  <c r="BK48" i="184"/>
  <c r="BJ48" i="184"/>
  <c r="BH48" i="184"/>
  <c r="BG48" i="184"/>
  <c r="BF48" i="184"/>
  <c r="BE48" i="184"/>
  <c r="BD48" i="184"/>
  <c r="BC48" i="184"/>
  <c r="BB48" i="184"/>
  <c r="BA48" i="184"/>
  <c r="AZ48" i="184"/>
  <c r="AY48" i="184"/>
  <c r="AX48" i="184"/>
  <c r="AW48" i="184"/>
  <c r="AB48" i="184"/>
  <c r="G48" i="184"/>
  <c r="AA48" i="184" s="1"/>
  <c r="AU48" i="184" s="1"/>
  <c r="DB47" i="184"/>
  <c r="DA47" i="184"/>
  <c r="CZ47" i="184"/>
  <c r="CY47" i="184"/>
  <c r="CX47" i="184"/>
  <c r="CW47" i="184"/>
  <c r="CV47" i="184"/>
  <c r="CU47" i="184"/>
  <c r="CT47" i="184"/>
  <c r="CS47" i="184"/>
  <c r="CR47" i="184"/>
  <c r="CQ47" i="184"/>
  <c r="CP47" i="184"/>
  <c r="CO47" i="184"/>
  <c r="CN47" i="184"/>
  <c r="CM47" i="184"/>
  <c r="CK47" i="184"/>
  <c r="BR47" i="184"/>
  <c r="CL47" i="184" s="1"/>
  <c r="BN47" i="184"/>
  <c r="BK47" i="184"/>
  <c r="BJ47" i="184"/>
  <c r="BI47" i="184"/>
  <c r="BH47" i="184"/>
  <c r="BG47" i="184"/>
  <c r="BF47" i="184"/>
  <c r="BE47" i="184"/>
  <c r="BD47" i="184"/>
  <c r="BC47" i="184"/>
  <c r="BB47" i="184"/>
  <c r="BA47" i="184"/>
  <c r="AZ47" i="184"/>
  <c r="AY47" i="184"/>
  <c r="AW47" i="184"/>
  <c r="AD47" i="184"/>
  <c r="AX47" i="184" s="1"/>
  <c r="G47" i="184"/>
  <c r="DB46" i="184"/>
  <c r="DA46" i="184"/>
  <c r="CZ46" i="184"/>
  <c r="CY46" i="184"/>
  <c r="CX46" i="184"/>
  <c r="CW46" i="184"/>
  <c r="CV46" i="184"/>
  <c r="CU46" i="184"/>
  <c r="CT46" i="184"/>
  <c r="CS46" i="184"/>
  <c r="CR46" i="184"/>
  <c r="CQ46" i="184"/>
  <c r="CP46" i="184"/>
  <c r="CO46" i="184"/>
  <c r="CN46" i="184"/>
  <c r="CM46" i="184"/>
  <c r="CL46" i="184"/>
  <c r="CK46" i="184"/>
  <c r="BP46" i="184"/>
  <c r="BN46" i="184"/>
  <c r="BK46" i="184"/>
  <c r="BJ46" i="184"/>
  <c r="BH46" i="184"/>
  <c r="BG46" i="184"/>
  <c r="BF46" i="184"/>
  <c r="BE46" i="184"/>
  <c r="BD46" i="184"/>
  <c r="BC46" i="184"/>
  <c r="BB46" i="184"/>
  <c r="BA46" i="184"/>
  <c r="AZ46" i="184"/>
  <c r="AY46" i="184"/>
  <c r="AX46" i="184"/>
  <c r="AW46" i="184"/>
  <c r="AB46" i="184"/>
  <c r="AA46" i="184" s="1"/>
  <c r="AU46" i="184" s="1"/>
  <c r="G46" i="184"/>
  <c r="DB45" i="184"/>
  <c r="DA45" i="184"/>
  <c r="CZ45" i="184"/>
  <c r="CY45" i="184"/>
  <c r="CX45" i="184"/>
  <c r="CW45" i="184"/>
  <c r="CV45" i="184"/>
  <c r="CU45" i="184"/>
  <c r="CT45" i="184"/>
  <c r="CS45" i="184"/>
  <c r="CR45" i="184"/>
  <c r="CQ45" i="184"/>
  <c r="CP45" i="184"/>
  <c r="CO45" i="184"/>
  <c r="CN45" i="184"/>
  <c r="CM45" i="184"/>
  <c r="CL45" i="184"/>
  <c r="CK45" i="184"/>
  <c r="BP45" i="184"/>
  <c r="BN45" i="184"/>
  <c r="BK45" i="184"/>
  <c r="BJ45" i="184"/>
  <c r="BH45" i="184"/>
  <c r="BG45" i="184"/>
  <c r="BF45" i="184"/>
  <c r="BE45" i="184"/>
  <c r="BD45" i="184"/>
  <c r="BC45" i="184"/>
  <c r="BB45" i="184"/>
  <c r="BA45" i="184"/>
  <c r="AZ45" i="184"/>
  <c r="AY45" i="184"/>
  <c r="AX45" i="184"/>
  <c r="AW45" i="184"/>
  <c r="AB45" i="184"/>
  <c r="G45" i="184"/>
  <c r="DB44" i="184"/>
  <c r="DA44" i="184"/>
  <c r="CZ44" i="184"/>
  <c r="CY44" i="184"/>
  <c r="CX44" i="184"/>
  <c r="CW44" i="184"/>
  <c r="CV44" i="184"/>
  <c r="CU44" i="184"/>
  <c r="CT44" i="184"/>
  <c r="CS44" i="184"/>
  <c r="CR44" i="184"/>
  <c r="CQ44" i="184"/>
  <c r="CP44" i="184"/>
  <c r="CO44" i="184"/>
  <c r="CN44" i="184"/>
  <c r="CM44" i="184"/>
  <c r="CL44" i="184"/>
  <c r="CK44" i="184"/>
  <c r="BP44" i="184"/>
  <c r="BN44" i="184"/>
  <c r="BK44" i="184"/>
  <c r="BJ44" i="184"/>
  <c r="BI44" i="184"/>
  <c r="BH44" i="184"/>
  <c r="BG44" i="184"/>
  <c r="BF44" i="184"/>
  <c r="BE44" i="184"/>
  <c r="BD44" i="184"/>
  <c r="BC44" i="184"/>
  <c r="BB44" i="184"/>
  <c r="BA44" i="184"/>
  <c r="AZ44" i="184"/>
  <c r="AY44" i="184"/>
  <c r="AX44" i="184"/>
  <c r="AW44" i="184"/>
  <c r="AB44" i="184"/>
  <c r="G44" i="184"/>
  <c r="AA44" i="184" s="1"/>
  <c r="AU44" i="184" s="1"/>
  <c r="DB43" i="184"/>
  <c r="DA43" i="184"/>
  <c r="CZ43" i="184"/>
  <c r="CY43" i="184"/>
  <c r="CW43" i="184"/>
  <c r="CV43" i="184"/>
  <c r="CU43" i="184"/>
  <c r="CT43" i="184"/>
  <c r="CS43" i="184"/>
  <c r="CR43" i="184"/>
  <c r="CQ43" i="184"/>
  <c r="CP43" i="184"/>
  <c r="CO43" i="184"/>
  <c r="CN43" i="184"/>
  <c r="CM43" i="184"/>
  <c r="CL43" i="184"/>
  <c r="CK43" i="184"/>
  <c r="CD43" i="184"/>
  <c r="CX43" i="184" s="1"/>
  <c r="BN43" i="184"/>
  <c r="BM43" i="184"/>
  <c r="BL43" i="184"/>
  <c r="BK43" i="184"/>
  <c r="BI43" i="184"/>
  <c r="BH43" i="184"/>
  <c r="BG43" i="184"/>
  <c r="BF43" i="184"/>
  <c r="BE43" i="184"/>
  <c r="BD43" i="184"/>
  <c r="BC43" i="184"/>
  <c r="BB43" i="184"/>
  <c r="BA43" i="184"/>
  <c r="AZ43" i="184"/>
  <c r="AY43" i="184"/>
  <c r="AX43" i="184"/>
  <c r="AW43" i="184"/>
  <c r="AP43" i="184"/>
  <c r="AB43" i="184" s="1"/>
  <c r="G43" i="184"/>
  <c r="DB42" i="184"/>
  <c r="DA42" i="184"/>
  <c r="CZ42" i="184"/>
  <c r="CY42" i="184"/>
  <c r="CX42" i="184"/>
  <c r="CW42" i="184"/>
  <c r="CV42" i="184"/>
  <c r="CU42" i="184"/>
  <c r="CT42" i="184"/>
  <c r="CS42" i="184"/>
  <c r="CR42" i="184"/>
  <c r="CQ42" i="184"/>
  <c r="CP42" i="184"/>
  <c r="CO42" i="184"/>
  <c r="CN42" i="184"/>
  <c r="CM42" i="184"/>
  <c r="CL42" i="184"/>
  <c r="CK42" i="184"/>
  <c r="BP42" i="184"/>
  <c r="BN42" i="184"/>
  <c r="BK42" i="184"/>
  <c r="BJ42" i="184"/>
  <c r="BH42" i="184"/>
  <c r="BG42" i="184"/>
  <c r="BF42" i="184"/>
  <c r="BE42" i="184"/>
  <c r="BD42" i="184"/>
  <c r="BC42" i="184"/>
  <c r="BB42" i="184"/>
  <c r="BA42" i="184"/>
  <c r="AZ42" i="184"/>
  <c r="AY42" i="184"/>
  <c r="AX42" i="184"/>
  <c r="AW42" i="184"/>
  <c r="AB42" i="184"/>
  <c r="G42" i="184"/>
  <c r="DB41" i="184"/>
  <c r="DA41" i="184"/>
  <c r="CZ41" i="184"/>
  <c r="CY41" i="184"/>
  <c r="CX41" i="184"/>
  <c r="CW41" i="184"/>
  <c r="CV41" i="184"/>
  <c r="CU41" i="184"/>
  <c r="CT41" i="184"/>
  <c r="CS41" i="184"/>
  <c r="CR41" i="184"/>
  <c r="CQ41" i="184"/>
  <c r="CP41" i="184"/>
  <c r="CO41" i="184"/>
  <c r="CN41" i="184"/>
  <c r="CM41" i="184"/>
  <c r="CL41" i="184"/>
  <c r="CK41" i="184"/>
  <c r="BP41" i="184"/>
  <c r="BN41" i="184"/>
  <c r="BM41" i="184"/>
  <c r="BL41" i="184"/>
  <c r="BK41" i="184"/>
  <c r="BI41" i="184"/>
  <c r="BH41" i="184"/>
  <c r="BG41" i="184"/>
  <c r="BF41" i="184"/>
  <c r="BE41" i="184"/>
  <c r="BD41" i="184"/>
  <c r="BC41" i="184"/>
  <c r="BB41" i="184"/>
  <c r="BA41" i="184"/>
  <c r="AZ41" i="184"/>
  <c r="AY41" i="184"/>
  <c r="AX41" i="184"/>
  <c r="AW41" i="184"/>
  <c r="AP41" i="184"/>
  <c r="AB41" i="184" s="1"/>
  <c r="G41" i="184"/>
  <c r="BO41" i="184" s="1"/>
  <c r="CI41" i="184" s="1"/>
  <c r="DB40" i="184"/>
  <c r="DA40" i="184"/>
  <c r="CZ40" i="184"/>
  <c r="CY40" i="184"/>
  <c r="CX40" i="184"/>
  <c r="CW40" i="184"/>
  <c r="CV40" i="184"/>
  <c r="CT40" i="184"/>
  <c r="CS40" i="184"/>
  <c r="CR40" i="184"/>
  <c r="CQ40" i="184"/>
  <c r="CP40" i="184"/>
  <c r="CO40" i="184"/>
  <c r="CN40" i="184"/>
  <c r="CM40" i="184"/>
  <c r="CL40" i="184"/>
  <c r="CK40" i="184"/>
  <c r="CA40" i="184"/>
  <c r="CA131" i="184" s="1"/>
  <c r="BN40" i="184"/>
  <c r="BM40" i="184"/>
  <c r="BL40" i="184"/>
  <c r="BK40" i="184"/>
  <c r="BJ40" i="184"/>
  <c r="BI40" i="184"/>
  <c r="BH40" i="184"/>
  <c r="BF40" i="184"/>
  <c r="BE40" i="184"/>
  <c r="BD40" i="184"/>
  <c r="BC40" i="184"/>
  <c r="BB40" i="184"/>
  <c r="BA40" i="184"/>
  <c r="AZ40" i="184"/>
  <c r="AY40" i="184"/>
  <c r="AX40" i="184"/>
  <c r="AW40" i="184"/>
  <c r="AM40" i="184"/>
  <c r="AM131" i="184" s="1"/>
  <c r="G40" i="184"/>
  <c r="DB39" i="184"/>
  <c r="DA39" i="184"/>
  <c r="CZ39" i="184"/>
  <c r="CY39" i="184"/>
  <c r="CX39" i="184"/>
  <c r="CW39" i="184"/>
  <c r="CV39" i="184"/>
  <c r="CU39" i="184"/>
  <c r="CT39" i="184"/>
  <c r="CS39" i="184"/>
  <c r="CR39" i="184"/>
  <c r="CQ39" i="184"/>
  <c r="CP39" i="184"/>
  <c r="CO39" i="184"/>
  <c r="CN39" i="184"/>
  <c r="CM39" i="184"/>
  <c r="CL39" i="184"/>
  <c r="CK39" i="184"/>
  <c r="BP39" i="184"/>
  <c r="BN39" i="184"/>
  <c r="BK39" i="184"/>
  <c r="BJ39" i="184"/>
  <c r="BI39" i="184"/>
  <c r="BH39" i="184"/>
  <c r="BG39" i="184"/>
  <c r="BF39" i="184"/>
  <c r="BE39" i="184"/>
  <c r="BD39" i="184"/>
  <c r="BC39" i="184"/>
  <c r="BB39" i="184"/>
  <c r="BA39" i="184"/>
  <c r="AZ39" i="184"/>
  <c r="AY39" i="184"/>
  <c r="AX39" i="184"/>
  <c r="AW39" i="184"/>
  <c r="AB39" i="184"/>
  <c r="G39" i="184"/>
  <c r="DB38" i="184"/>
  <c r="DA38" i="184"/>
  <c r="CZ38" i="184"/>
  <c r="CY38" i="184"/>
  <c r="CX38" i="184"/>
  <c r="CW38" i="184"/>
  <c r="CV38" i="184"/>
  <c r="CU38" i="184"/>
  <c r="CT38" i="184"/>
  <c r="CS38" i="184"/>
  <c r="CR38" i="184"/>
  <c r="CQ38" i="184"/>
  <c r="CP38" i="184"/>
  <c r="CO38" i="184"/>
  <c r="CN38" i="184"/>
  <c r="CM38" i="184"/>
  <c r="CL38" i="184"/>
  <c r="CK38" i="184"/>
  <c r="BP38" i="184"/>
  <c r="BN38" i="184"/>
  <c r="BK38" i="184"/>
  <c r="BJ38" i="184"/>
  <c r="BI38" i="184"/>
  <c r="BG38" i="184"/>
  <c r="BF38" i="184"/>
  <c r="BE38" i="184"/>
  <c r="BD38" i="184"/>
  <c r="BC38" i="184"/>
  <c r="BB38" i="184"/>
  <c r="BA38" i="184"/>
  <c r="AZ38" i="184"/>
  <c r="AY38" i="184"/>
  <c r="AX38" i="184"/>
  <c r="AW38" i="184"/>
  <c r="AN38" i="184"/>
  <c r="AN131" i="184" s="1"/>
  <c r="G38" i="184"/>
  <c r="DB37" i="184"/>
  <c r="DA37" i="184"/>
  <c r="CZ37" i="184"/>
  <c r="CY37" i="184"/>
  <c r="CX37" i="184"/>
  <c r="CW37" i="184"/>
  <c r="CV37" i="184"/>
  <c r="CU37" i="184"/>
  <c r="CT37" i="184"/>
  <c r="CS37" i="184"/>
  <c r="CR37" i="184"/>
  <c r="CQ37" i="184"/>
  <c r="CP37" i="184"/>
  <c r="CO37" i="184"/>
  <c r="CN37" i="184"/>
  <c r="CM37" i="184"/>
  <c r="CL37" i="184"/>
  <c r="CK37" i="184"/>
  <c r="BP37" i="184"/>
  <c r="BN37" i="184"/>
  <c r="BK37" i="184"/>
  <c r="BJ37" i="184"/>
  <c r="BI37" i="184"/>
  <c r="BH37" i="184"/>
  <c r="BG37" i="184"/>
  <c r="BF37" i="184"/>
  <c r="BE37" i="184"/>
  <c r="BD37" i="184"/>
  <c r="BC37" i="184"/>
  <c r="BB37" i="184"/>
  <c r="BA37" i="184"/>
  <c r="AZ37" i="184"/>
  <c r="AY37" i="184"/>
  <c r="AX37" i="184"/>
  <c r="AW37" i="184"/>
  <c r="AB37" i="184"/>
  <c r="AA37" i="184" s="1"/>
  <c r="AU37" i="184" s="1"/>
  <c r="G37" i="184"/>
  <c r="DB36" i="184"/>
  <c r="DA36" i="184"/>
  <c r="CZ36" i="184"/>
  <c r="CY36" i="184"/>
  <c r="CX36" i="184"/>
  <c r="CW36" i="184"/>
  <c r="CV36" i="184"/>
  <c r="CU36" i="184"/>
  <c r="CT36" i="184"/>
  <c r="CS36" i="184"/>
  <c r="CR36" i="184"/>
  <c r="CQ36" i="184"/>
  <c r="CP36" i="184"/>
  <c r="CO36" i="184"/>
  <c r="CJ36" i="184" s="1"/>
  <c r="CN36" i="184"/>
  <c r="CM36" i="184"/>
  <c r="CL36" i="184"/>
  <c r="CK36" i="184"/>
  <c r="BP36" i="184"/>
  <c r="BN36" i="184"/>
  <c r="BK36" i="184"/>
  <c r="BJ36" i="184"/>
  <c r="BI36" i="184"/>
  <c r="BH36" i="184"/>
  <c r="BG36" i="184"/>
  <c r="BF36" i="184"/>
  <c r="BE36" i="184"/>
  <c r="BD36" i="184"/>
  <c r="BC36" i="184"/>
  <c r="BB36" i="184"/>
  <c r="BA36" i="184"/>
  <c r="AZ36" i="184"/>
  <c r="AY36" i="184"/>
  <c r="AX36" i="184"/>
  <c r="AW36" i="184"/>
  <c r="AB36" i="184"/>
  <c r="G36" i="184"/>
  <c r="BO36" i="184" s="1"/>
  <c r="CI36" i="184" s="1"/>
  <c r="DB35" i="184"/>
  <c r="DA35" i="184"/>
  <c r="CZ35" i="184"/>
  <c r="CY35" i="184"/>
  <c r="CX35" i="184"/>
  <c r="CW35" i="184"/>
  <c r="CV35" i="184"/>
  <c r="CU35" i="184"/>
  <c r="CT35" i="184"/>
  <c r="CS35" i="184"/>
  <c r="CR35" i="184"/>
  <c r="CQ35" i="184"/>
  <c r="CP35" i="184"/>
  <c r="CO35" i="184"/>
  <c r="CN35" i="184"/>
  <c r="CM35" i="184"/>
  <c r="CL35" i="184"/>
  <c r="CK35" i="184"/>
  <c r="BP35" i="184"/>
  <c r="BN35" i="184"/>
  <c r="BM35" i="184"/>
  <c r="BM131" i="184" s="1"/>
  <c r="BL35" i="184"/>
  <c r="BK35" i="184"/>
  <c r="BI35" i="184"/>
  <c r="BH35" i="184"/>
  <c r="BG35" i="184"/>
  <c r="BF35" i="184"/>
  <c r="BE35" i="184"/>
  <c r="BD35" i="184"/>
  <c r="BC35" i="184"/>
  <c r="BB35" i="184"/>
  <c r="BA35" i="184"/>
  <c r="AZ35" i="184"/>
  <c r="AY35" i="184"/>
  <c r="AX35" i="184"/>
  <c r="AW35" i="184"/>
  <c r="AP35" i="184"/>
  <c r="BJ35" i="184" s="1"/>
  <c r="G35" i="184"/>
  <c r="DB34" i="184"/>
  <c r="DA34" i="184"/>
  <c r="CZ34" i="184"/>
  <c r="CY34" i="184"/>
  <c r="CX34" i="184"/>
  <c r="CW34" i="184"/>
  <c r="CV34" i="184"/>
  <c r="CU34" i="184"/>
  <c r="CT34" i="184"/>
  <c r="CS34" i="184"/>
  <c r="CR34" i="184"/>
  <c r="CQ34" i="184"/>
  <c r="CP34" i="184"/>
  <c r="CO34" i="184"/>
  <c r="CN34" i="184"/>
  <c r="CM34" i="184"/>
  <c r="CL34" i="184"/>
  <c r="CK34" i="184"/>
  <c r="BP34" i="184"/>
  <c r="BN34" i="184"/>
  <c r="BK34" i="184"/>
  <c r="BJ34" i="184"/>
  <c r="BI34" i="184"/>
  <c r="BH34" i="184"/>
  <c r="BG34" i="184"/>
  <c r="BF34" i="184"/>
  <c r="BE34" i="184"/>
  <c r="BD34" i="184"/>
  <c r="BC34" i="184"/>
  <c r="BB34" i="184"/>
  <c r="BA34" i="184"/>
  <c r="AZ34" i="184"/>
  <c r="AY34" i="184"/>
  <c r="AX34" i="184"/>
  <c r="AW34" i="184"/>
  <c r="AB34" i="184"/>
  <c r="G34" i="184"/>
  <c r="DB33" i="184"/>
  <c r="DA33" i="184"/>
  <c r="CZ33" i="184"/>
  <c r="CY33" i="184"/>
  <c r="CX33" i="184"/>
  <c r="CW33" i="184"/>
  <c r="CV33" i="184"/>
  <c r="CU33" i="184"/>
  <c r="CT33" i="184"/>
  <c r="CS33" i="184"/>
  <c r="CR33" i="184"/>
  <c r="CQ33" i="184"/>
  <c r="CP33" i="184"/>
  <c r="CO33" i="184"/>
  <c r="CN33" i="184"/>
  <c r="CM33" i="184"/>
  <c r="CL33" i="184"/>
  <c r="CK33" i="184"/>
  <c r="BP33" i="184"/>
  <c r="BN33" i="184"/>
  <c r="BK33" i="184"/>
  <c r="BJ33" i="184"/>
  <c r="BI33" i="184"/>
  <c r="BH33" i="184"/>
  <c r="BG33" i="184"/>
  <c r="BF33" i="184"/>
  <c r="BE33" i="184"/>
  <c r="BD33" i="184"/>
  <c r="BC33" i="184"/>
  <c r="BB33" i="184"/>
  <c r="BA33" i="184"/>
  <c r="AZ33" i="184"/>
  <c r="AY33" i="184"/>
  <c r="AX33" i="184"/>
  <c r="AW33" i="184"/>
  <c r="AB33" i="184"/>
  <c r="G33" i="184"/>
  <c r="BO33" i="184" s="1"/>
  <c r="CI33" i="184" s="1"/>
  <c r="DB32" i="184"/>
  <c r="DA32" i="184"/>
  <c r="CZ32" i="184"/>
  <c r="CY32" i="184"/>
  <c r="CX32" i="184"/>
  <c r="CW32" i="184"/>
  <c r="CV32" i="184"/>
  <c r="CU32" i="184"/>
  <c r="CT32" i="184"/>
  <c r="CS32" i="184"/>
  <c r="CR32" i="184"/>
  <c r="CQ32" i="184"/>
  <c r="CP32" i="184"/>
  <c r="CO32" i="184"/>
  <c r="CN32" i="184"/>
  <c r="CM32" i="184"/>
  <c r="CL32" i="184"/>
  <c r="CK32" i="184"/>
  <c r="BP32" i="184"/>
  <c r="BN32" i="184"/>
  <c r="BK32" i="184"/>
  <c r="BJ32" i="184"/>
  <c r="BI32" i="184"/>
  <c r="BH32" i="184"/>
  <c r="BG32" i="184"/>
  <c r="BF32" i="184"/>
  <c r="BE32" i="184"/>
  <c r="BD32" i="184"/>
  <c r="BC32" i="184"/>
  <c r="BB32" i="184"/>
  <c r="BA32" i="184"/>
  <c r="AZ32" i="184"/>
  <c r="AY32" i="184"/>
  <c r="AX32" i="184"/>
  <c r="AW32" i="184"/>
  <c r="AB32" i="184"/>
  <c r="G32" i="184"/>
  <c r="DB31" i="184"/>
  <c r="DA31" i="184"/>
  <c r="CZ31" i="184"/>
  <c r="CY31" i="184"/>
  <c r="CW31" i="184"/>
  <c r="CV31" i="184"/>
  <c r="CU31" i="184"/>
  <c r="CT31" i="184"/>
  <c r="CS31" i="184"/>
  <c r="CR31" i="184"/>
  <c r="CQ31" i="184"/>
  <c r="CP31" i="184"/>
  <c r="CO31" i="184"/>
  <c r="CN31" i="184"/>
  <c r="CM31" i="184"/>
  <c r="CL31" i="184"/>
  <c r="CK31" i="184"/>
  <c r="CD31" i="184"/>
  <c r="BN31" i="184"/>
  <c r="BK31" i="184"/>
  <c r="BH31" i="184"/>
  <c r="BG31" i="184"/>
  <c r="BF31" i="184"/>
  <c r="BE31" i="184"/>
  <c r="BD31" i="184"/>
  <c r="BC31" i="184"/>
  <c r="BB31" i="184"/>
  <c r="BA31" i="184"/>
  <c r="AZ31" i="184"/>
  <c r="AY31" i="184"/>
  <c r="AX31" i="184"/>
  <c r="AW31" i="184"/>
  <c r="AP31" i="184"/>
  <c r="BJ31" i="184" s="1"/>
  <c r="G31" i="184"/>
  <c r="DB30" i="184"/>
  <c r="DA30" i="184"/>
  <c r="CZ30" i="184"/>
  <c r="CY30" i="184"/>
  <c r="CX30" i="184"/>
  <c r="CW30" i="184"/>
  <c r="CV30" i="184"/>
  <c r="CU30" i="184"/>
  <c r="CT30" i="184"/>
  <c r="CS30" i="184"/>
  <c r="CR30" i="184"/>
  <c r="CQ30" i="184"/>
  <c r="CP30" i="184"/>
  <c r="CO30" i="184"/>
  <c r="CN30" i="184"/>
  <c r="CM30" i="184"/>
  <c r="CL30" i="184"/>
  <c r="CK30" i="184"/>
  <c r="BP30" i="184"/>
  <c r="BN30" i="184"/>
  <c r="BK30" i="184"/>
  <c r="BJ30" i="184"/>
  <c r="BH30" i="184"/>
  <c r="BG30" i="184"/>
  <c r="BF30" i="184"/>
  <c r="BE30" i="184"/>
  <c r="BD30" i="184"/>
  <c r="BC30" i="184"/>
  <c r="BB30" i="184"/>
  <c r="BA30" i="184"/>
  <c r="AZ30" i="184"/>
  <c r="AY30" i="184"/>
  <c r="AX30" i="184"/>
  <c r="AW30" i="184"/>
  <c r="AB30" i="184"/>
  <c r="G30" i="184"/>
  <c r="AA30" i="184" s="1"/>
  <c r="AU30" i="184" s="1"/>
  <c r="DB29" i="184"/>
  <c r="DA29" i="184"/>
  <c r="CZ29" i="184"/>
  <c r="CY29" i="184"/>
  <c r="CX29" i="184"/>
  <c r="CW29" i="184"/>
  <c r="CV29" i="184"/>
  <c r="CU29" i="184"/>
  <c r="CT29" i="184"/>
  <c r="CS29" i="184"/>
  <c r="CR29" i="184"/>
  <c r="CQ29" i="184"/>
  <c r="CP29" i="184"/>
  <c r="CO29" i="184"/>
  <c r="CN29" i="184"/>
  <c r="CM29" i="184"/>
  <c r="CL29" i="184"/>
  <c r="CK29" i="184"/>
  <c r="BP29" i="184"/>
  <c r="BN29" i="184"/>
  <c r="BK29" i="184"/>
  <c r="BJ29" i="184"/>
  <c r="BH29" i="184"/>
  <c r="BG29" i="184"/>
  <c r="BF29" i="184"/>
  <c r="BE29" i="184"/>
  <c r="BD29" i="184"/>
  <c r="BC29" i="184"/>
  <c r="BB29" i="184"/>
  <c r="BA29" i="184"/>
  <c r="AZ29" i="184"/>
  <c r="AY29" i="184"/>
  <c r="AX29" i="184"/>
  <c r="AW29" i="184"/>
  <c r="AB29" i="184"/>
  <c r="G29" i="184"/>
  <c r="DB28" i="184"/>
  <c r="DA28" i="184"/>
  <c r="CZ28" i="184"/>
  <c r="CY28" i="184"/>
  <c r="CX28" i="184"/>
  <c r="CW28" i="184"/>
  <c r="CV28" i="184"/>
  <c r="CU28" i="184"/>
  <c r="CT28" i="184"/>
  <c r="CS28" i="184"/>
  <c r="CR28" i="184"/>
  <c r="CQ28" i="184"/>
  <c r="CP28" i="184"/>
  <c r="CO28" i="184"/>
  <c r="CN28" i="184"/>
  <c r="CM28" i="184"/>
  <c r="CL28" i="184"/>
  <c r="CK28" i="184"/>
  <c r="BP28" i="184"/>
  <c r="BN28" i="184"/>
  <c r="BK28" i="184"/>
  <c r="BI28" i="184"/>
  <c r="BH28" i="184"/>
  <c r="BG28" i="184"/>
  <c r="BF28" i="184"/>
  <c r="BE28" i="184"/>
  <c r="BD28" i="184"/>
  <c r="BC28" i="184"/>
  <c r="BB28" i="184"/>
  <c r="BA28" i="184"/>
  <c r="AZ28" i="184"/>
  <c r="AY28" i="184"/>
  <c r="AX28" i="184"/>
  <c r="AW28" i="184"/>
  <c r="AP28" i="184"/>
  <c r="BJ28" i="184" s="1"/>
  <c r="G28" i="184"/>
  <c r="DB27" i="184"/>
  <c r="DA27" i="184"/>
  <c r="CZ27" i="184"/>
  <c r="CY27" i="184"/>
  <c r="CX27" i="184"/>
  <c r="CW27" i="184"/>
  <c r="CV27" i="184"/>
  <c r="CU27" i="184"/>
  <c r="CT27" i="184"/>
  <c r="CS27" i="184"/>
  <c r="CR27" i="184"/>
  <c r="CQ27" i="184"/>
  <c r="CP27" i="184"/>
  <c r="CO27" i="184"/>
  <c r="CN27" i="184"/>
  <c r="CM27" i="184"/>
  <c r="CL27" i="184"/>
  <c r="CK27" i="184"/>
  <c r="BP27" i="184"/>
  <c r="BN27" i="184"/>
  <c r="BK27" i="184"/>
  <c r="BI27" i="184"/>
  <c r="BH27" i="184"/>
  <c r="BG27" i="184"/>
  <c r="BF27" i="184"/>
  <c r="BE27" i="184"/>
  <c r="BD27" i="184"/>
  <c r="BC27" i="184"/>
  <c r="BB27" i="184"/>
  <c r="BA27" i="184"/>
  <c r="AZ27" i="184"/>
  <c r="AY27" i="184"/>
  <c r="AX27" i="184"/>
  <c r="AW27" i="184"/>
  <c r="AP27" i="184"/>
  <c r="BJ27" i="184" s="1"/>
  <c r="G27" i="184"/>
  <c r="DB26" i="184"/>
  <c r="DA26" i="184"/>
  <c r="CZ26" i="184"/>
  <c r="CY26" i="184"/>
  <c r="CX26" i="184"/>
  <c r="CW26" i="184"/>
  <c r="CV26" i="184"/>
  <c r="CU26" i="184"/>
  <c r="CT26" i="184"/>
  <c r="CS26" i="184"/>
  <c r="CR26" i="184"/>
  <c r="CQ26" i="184"/>
  <c r="CP26" i="184"/>
  <c r="CO26" i="184"/>
  <c r="CN26" i="184"/>
  <c r="CM26" i="184"/>
  <c r="CL26" i="184"/>
  <c r="CK26" i="184"/>
  <c r="BP26" i="184"/>
  <c r="BN26" i="184"/>
  <c r="BK26" i="184"/>
  <c r="BI26" i="184"/>
  <c r="BH26" i="184"/>
  <c r="BG26" i="184"/>
  <c r="BF26" i="184"/>
  <c r="BE26" i="184"/>
  <c r="BD26" i="184"/>
  <c r="BC26" i="184"/>
  <c r="BB26" i="184"/>
  <c r="BA26" i="184"/>
  <c r="AZ26" i="184"/>
  <c r="AY26" i="184"/>
  <c r="AX26" i="184"/>
  <c r="AW26" i="184"/>
  <c r="AP26" i="184"/>
  <c r="G26" i="184"/>
  <c r="DB25" i="184"/>
  <c r="DA25" i="184"/>
  <c r="CZ25" i="184"/>
  <c r="CY25" i="184"/>
  <c r="CX25" i="184"/>
  <c r="CW25" i="184"/>
  <c r="CV25" i="184"/>
  <c r="CU25" i="184"/>
  <c r="CT25" i="184"/>
  <c r="CS25" i="184"/>
  <c r="CR25" i="184"/>
  <c r="CQ25" i="184"/>
  <c r="CP25" i="184"/>
  <c r="CO25" i="184"/>
  <c r="CN25" i="184"/>
  <c r="CM25" i="184"/>
  <c r="CL25" i="184"/>
  <c r="CK25" i="184"/>
  <c r="BP25" i="184"/>
  <c r="BN25" i="184"/>
  <c r="BK25" i="184"/>
  <c r="BJ25" i="184"/>
  <c r="BI25" i="184"/>
  <c r="BH25" i="184"/>
  <c r="BG25" i="184"/>
  <c r="BF25" i="184"/>
  <c r="BE25" i="184"/>
  <c r="BD25" i="184"/>
  <c r="BC25" i="184"/>
  <c r="BB25" i="184"/>
  <c r="BA25" i="184"/>
  <c r="AZ25" i="184"/>
  <c r="AY25" i="184"/>
  <c r="AX25" i="184"/>
  <c r="AW25" i="184"/>
  <c r="AB25" i="184"/>
  <c r="G25" i="184"/>
  <c r="DB24" i="184"/>
  <c r="DA24" i="184"/>
  <c r="CZ24" i="184"/>
  <c r="CY24" i="184"/>
  <c r="CX24" i="184"/>
  <c r="CW24" i="184"/>
  <c r="CV24" i="184"/>
  <c r="CU24" i="184"/>
  <c r="CT24" i="184"/>
  <c r="CS24" i="184"/>
  <c r="CR24" i="184"/>
  <c r="CQ24" i="184"/>
  <c r="CP24" i="184"/>
  <c r="CO24" i="184"/>
  <c r="CN24" i="184"/>
  <c r="CM24" i="184"/>
  <c r="CL24" i="184"/>
  <c r="CK24" i="184"/>
  <c r="BP24" i="184"/>
  <c r="BN24" i="184"/>
  <c r="BK24" i="184"/>
  <c r="BJ24" i="184"/>
  <c r="BI24" i="184"/>
  <c r="BH24" i="184"/>
  <c r="BG24" i="184"/>
  <c r="BF24" i="184"/>
  <c r="BE24" i="184"/>
  <c r="BD24" i="184"/>
  <c r="BC24" i="184"/>
  <c r="BB24" i="184"/>
  <c r="BA24" i="184"/>
  <c r="AZ24" i="184"/>
  <c r="AY24" i="184"/>
  <c r="AX24" i="184"/>
  <c r="AW24" i="184"/>
  <c r="AB24" i="184"/>
  <c r="G24" i="184"/>
  <c r="DB23" i="184"/>
  <c r="DA23" i="184"/>
  <c r="CZ23" i="184"/>
  <c r="CY23" i="184"/>
  <c r="CX23" i="184"/>
  <c r="CW23" i="184"/>
  <c r="CV23" i="184"/>
  <c r="CU23" i="184"/>
  <c r="CT23" i="184"/>
  <c r="CS23" i="184"/>
  <c r="CR23" i="184"/>
  <c r="CQ23" i="184"/>
  <c r="CP23" i="184"/>
  <c r="CO23" i="184"/>
  <c r="CN23" i="184"/>
  <c r="CM23" i="184"/>
  <c r="CL23" i="184"/>
  <c r="CK23" i="184"/>
  <c r="BP23" i="184"/>
  <c r="BN23" i="184"/>
  <c r="BK23" i="184"/>
  <c r="BJ23" i="184"/>
  <c r="BI23" i="184"/>
  <c r="BH23" i="184"/>
  <c r="BG23" i="184"/>
  <c r="BF23" i="184"/>
  <c r="BE23" i="184"/>
  <c r="BD23" i="184"/>
  <c r="BC23" i="184"/>
  <c r="BB23" i="184"/>
  <c r="BA23" i="184"/>
  <c r="AZ23" i="184"/>
  <c r="AY23" i="184"/>
  <c r="AX23" i="184"/>
  <c r="AW23" i="184"/>
  <c r="AB23" i="184"/>
  <c r="G23" i="184"/>
  <c r="DB22" i="184"/>
  <c r="DA22" i="184"/>
  <c r="CZ22" i="184"/>
  <c r="CY22" i="184"/>
  <c r="CX22" i="184"/>
  <c r="CW22" i="184"/>
  <c r="CV22" i="184"/>
  <c r="CU22" i="184"/>
  <c r="CT22" i="184"/>
  <c r="CS22" i="184"/>
  <c r="CR22" i="184"/>
  <c r="CQ22" i="184"/>
  <c r="CP22" i="184"/>
  <c r="CO22" i="184"/>
  <c r="CN22" i="184"/>
  <c r="CM22" i="184"/>
  <c r="CL22" i="184"/>
  <c r="CK22" i="184"/>
  <c r="BP22" i="184"/>
  <c r="BN22" i="184"/>
  <c r="BK22" i="184"/>
  <c r="BJ22" i="184"/>
  <c r="BI22" i="184"/>
  <c r="BH22" i="184"/>
  <c r="BG22" i="184"/>
  <c r="BF22" i="184"/>
  <c r="BE22" i="184"/>
  <c r="BD22" i="184"/>
  <c r="BC22" i="184"/>
  <c r="BB22" i="184"/>
  <c r="BA22" i="184"/>
  <c r="AZ22" i="184"/>
  <c r="AY22" i="184"/>
  <c r="AW22" i="184"/>
  <c r="AD22" i="184"/>
  <c r="AB22" i="184" s="1"/>
  <c r="G22" i="184"/>
  <c r="DB21" i="184"/>
  <c r="DA21" i="184"/>
  <c r="CZ21" i="184"/>
  <c r="CY21" i="184"/>
  <c r="CX21" i="184"/>
  <c r="CW21" i="184"/>
  <c r="CV21" i="184"/>
  <c r="CU21" i="184"/>
  <c r="CT21" i="184"/>
  <c r="CS21" i="184"/>
  <c r="CR21" i="184"/>
  <c r="CQ21" i="184"/>
  <c r="CP21" i="184"/>
  <c r="CO21" i="184"/>
  <c r="CN21" i="184"/>
  <c r="CM21" i="184"/>
  <c r="CK21" i="184"/>
  <c r="BR21" i="184"/>
  <c r="BR131" i="184" s="1"/>
  <c r="BN21" i="184"/>
  <c r="BK21" i="184"/>
  <c r="BJ21" i="184"/>
  <c r="BI21" i="184"/>
  <c r="BH21" i="184"/>
  <c r="BG21" i="184"/>
  <c r="BF21" i="184"/>
  <c r="BE21" i="184"/>
  <c r="BD21" i="184"/>
  <c r="BC21" i="184"/>
  <c r="BB21" i="184"/>
  <c r="BA21" i="184"/>
  <c r="AZ21" i="184"/>
  <c r="AY21" i="184"/>
  <c r="AW21" i="184"/>
  <c r="AD21" i="184"/>
  <c r="AD56" i="184" s="1"/>
  <c r="G21" i="184"/>
  <c r="DB20" i="184"/>
  <c r="DA20" i="184"/>
  <c r="CZ20" i="184"/>
  <c r="CY20" i="184"/>
  <c r="CX20" i="184"/>
  <c r="CW20" i="184"/>
  <c r="CW56" i="184" s="1"/>
  <c r="CV20" i="184"/>
  <c r="CU20" i="184"/>
  <c r="CT20" i="184"/>
  <c r="CS20" i="184"/>
  <c r="CR20" i="184"/>
  <c r="CQ20" i="184"/>
  <c r="CP20" i="184"/>
  <c r="CO20" i="184"/>
  <c r="CO56" i="184" s="1"/>
  <c r="CN20" i="184"/>
  <c r="CM20" i="184"/>
  <c r="CL20" i="184"/>
  <c r="CK20" i="184"/>
  <c r="BP20" i="184"/>
  <c r="BN20" i="184"/>
  <c r="BK20" i="184"/>
  <c r="BJ20" i="184"/>
  <c r="BI20" i="184"/>
  <c r="BH20" i="184"/>
  <c r="BG20" i="184"/>
  <c r="BF20" i="184"/>
  <c r="BE20" i="184"/>
  <c r="BD20" i="184"/>
  <c r="BC20" i="184"/>
  <c r="BB20" i="184"/>
  <c r="BA20" i="184"/>
  <c r="AZ20" i="184"/>
  <c r="AY20" i="184"/>
  <c r="AX20" i="184"/>
  <c r="AW20" i="184"/>
  <c r="AB20" i="184"/>
  <c r="G20" i="184"/>
  <c r="CH19" i="184"/>
  <c r="CG19" i="184"/>
  <c r="CF19" i="184"/>
  <c r="CE19" i="184"/>
  <c r="CD19" i="184"/>
  <c r="CC19" i="184"/>
  <c r="CA19" i="184"/>
  <c r="BZ19" i="184"/>
  <c r="BY19" i="184"/>
  <c r="BY126" i="184" s="1"/>
  <c r="BX19" i="184"/>
  <c r="BW19" i="184"/>
  <c r="BV19" i="184"/>
  <c r="BU19" i="184"/>
  <c r="BS19" i="184"/>
  <c r="BQ19" i="184"/>
  <c r="AS19" i="184"/>
  <c r="AR19" i="184"/>
  <c r="AQ19" i="184"/>
  <c r="AP19" i="184"/>
  <c r="AO19" i="184"/>
  <c r="AM19" i="184"/>
  <c r="AL19" i="184"/>
  <c r="AL126" i="184" s="1"/>
  <c r="AK19" i="184"/>
  <c r="AJ19" i="184"/>
  <c r="AI19" i="184"/>
  <c r="AH19" i="184"/>
  <c r="AG19" i="184"/>
  <c r="AE19" i="184"/>
  <c r="AC19" i="184"/>
  <c r="X19" i="184"/>
  <c r="W19" i="184"/>
  <c r="V19" i="184"/>
  <c r="U19" i="184"/>
  <c r="U126" i="184" s="1"/>
  <c r="T19" i="184"/>
  <c r="S19" i="184"/>
  <c r="R19" i="184"/>
  <c r="Q19" i="184"/>
  <c r="P19" i="184"/>
  <c r="O19" i="184"/>
  <c r="N19" i="184"/>
  <c r="M19" i="184"/>
  <c r="M126" i="184" s="1"/>
  <c r="L19" i="184"/>
  <c r="K19" i="184"/>
  <c r="J19" i="184"/>
  <c r="I19" i="184"/>
  <c r="H19" i="184"/>
  <c r="DB18" i="184"/>
  <c r="DA18" i="184"/>
  <c r="CZ18" i="184"/>
  <c r="CY18" i="184"/>
  <c r="CX18" i="184"/>
  <c r="CW18" i="184"/>
  <c r="CV18" i="184"/>
  <c r="CU18" i="184"/>
  <c r="CT18" i="184"/>
  <c r="CS18" i="184"/>
  <c r="CR18" i="184"/>
  <c r="CQ18" i="184"/>
  <c r="CP18" i="184"/>
  <c r="CO18" i="184"/>
  <c r="CM18" i="184"/>
  <c r="CL18" i="184"/>
  <c r="CK18" i="184"/>
  <c r="BT18" i="184"/>
  <c r="BN18" i="184"/>
  <c r="BK18" i="184"/>
  <c r="BJ18" i="184"/>
  <c r="BI18" i="184"/>
  <c r="BH18" i="184"/>
  <c r="BG18" i="184"/>
  <c r="BF18" i="184"/>
  <c r="BE18" i="184"/>
  <c r="BD18" i="184"/>
  <c r="BC18" i="184"/>
  <c r="BB18" i="184"/>
  <c r="BA18" i="184"/>
  <c r="AY18" i="184"/>
  <c r="AX18" i="184"/>
  <c r="AW18" i="184"/>
  <c r="AF18" i="184"/>
  <c r="AB18" i="184" s="1"/>
  <c r="G18" i="184"/>
  <c r="DB17" i="184"/>
  <c r="DA17" i="184"/>
  <c r="CZ17" i="184"/>
  <c r="CY17" i="184"/>
  <c r="CX17" i="184"/>
  <c r="CW17" i="184"/>
  <c r="CV17" i="184"/>
  <c r="CU17" i="184"/>
  <c r="CT17" i="184"/>
  <c r="CS17" i="184"/>
  <c r="CR17" i="184"/>
  <c r="CQ17" i="184"/>
  <c r="CP17" i="184"/>
  <c r="CO17" i="184"/>
  <c r="CN17" i="184"/>
  <c r="CM17" i="184"/>
  <c r="CL17" i="184"/>
  <c r="CK17" i="184"/>
  <c r="BP17" i="184"/>
  <c r="BN17" i="184"/>
  <c r="BK17" i="184"/>
  <c r="BJ17" i="184"/>
  <c r="BI17" i="184"/>
  <c r="BH17" i="184"/>
  <c r="BG17" i="184"/>
  <c r="BF17" i="184"/>
  <c r="BE17" i="184"/>
  <c r="BD17" i="184"/>
  <c r="BC17" i="184"/>
  <c r="BB17" i="184"/>
  <c r="BA17" i="184"/>
  <c r="AZ17" i="184"/>
  <c r="AY17" i="184"/>
  <c r="AX17" i="184"/>
  <c r="AW17" i="184"/>
  <c r="AB17" i="184"/>
  <c r="G17" i="184"/>
  <c r="DB16" i="184"/>
  <c r="DA16" i="184"/>
  <c r="CZ16" i="184"/>
  <c r="CY16" i="184"/>
  <c r="CX16" i="184"/>
  <c r="CW16" i="184"/>
  <c r="CV16" i="184"/>
  <c r="CU16" i="184"/>
  <c r="CT16" i="184"/>
  <c r="CS16" i="184"/>
  <c r="CR16" i="184"/>
  <c r="CQ16" i="184"/>
  <c r="CP16" i="184"/>
  <c r="CO16" i="184"/>
  <c r="CN16" i="184"/>
  <c r="CM16" i="184"/>
  <c r="CL16" i="184"/>
  <c r="CK16" i="184"/>
  <c r="BP16" i="184"/>
  <c r="BN16" i="184"/>
  <c r="BK16" i="184"/>
  <c r="BJ16" i="184"/>
  <c r="BI16" i="184"/>
  <c r="BH16" i="184"/>
  <c r="BG16" i="184"/>
  <c r="BF16" i="184"/>
  <c r="BE16" i="184"/>
  <c r="BD16" i="184"/>
  <c r="BC16" i="184"/>
  <c r="BB16" i="184"/>
  <c r="BA16" i="184"/>
  <c r="AZ16" i="184"/>
  <c r="AY16" i="184"/>
  <c r="AX16" i="184"/>
  <c r="AW16" i="184"/>
  <c r="AB16" i="184"/>
  <c r="G16" i="184"/>
  <c r="DB15" i="184"/>
  <c r="DA15" i="184"/>
  <c r="CZ15" i="184"/>
  <c r="CY15" i="184"/>
  <c r="CX15" i="184"/>
  <c r="CW15" i="184"/>
  <c r="CU15" i="184"/>
  <c r="CT15" i="184"/>
  <c r="CS15" i="184"/>
  <c r="CR15" i="184"/>
  <c r="CQ15" i="184"/>
  <c r="CP15" i="184"/>
  <c r="CO15" i="184"/>
  <c r="CN15" i="184"/>
  <c r="CM15" i="184"/>
  <c r="CL15" i="184"/>
  <c r="CK15" i="184"/>
  <c r="CB15" i="184"/>
  <c r="CB132" i="184" s="1"/>
  <c r="BN15" i="184"/>
  <c r="BK15" i="184"/>
  <c r="BJ15" i="184"/>
  <c r="BI15" i="184"/>
  <c r="BG15" i="184"/>
  <c r="BF15" i="184"/>
  <c r="BE15" i="184"/>
  <c r="BD15" i="184"/>
  <c r="BC15" i="184"/>
  <c r="BB15" i="184"/>
  <c r="BA15" i="184"/>
  <c r="AZ15" i="184"/>
  <c r="AY15" i="184"/>
  <c r="AX15" i="184"/>
  <c r="AW15" i="184"/>
  <c r="AN15" i="184"/>
  <c r="G15" i="184"/>
  <c r="DB14" i="184"/>
  <c r="DA14" i="184"/>
  <c r="CZ14" i="184"/>
  <c r="CY14" i="184"/>
  <c r="CX14" i="184"/>
  <c r="CW14" i="184"/>
  <c r="CV14" i="184"/>
  <c r="CU14" i="184"/>
  <c r="CT14" i="184"/>
  <c r="CS14" i="184"/>
  <c r="CR14" i="184"/>
  <c r="CQ14" i="184"/>
  <c r="CP14" i="184"/>
  <c r="CO14" i="184"/>
  <c r="CM14" i="184"/>
  <c r="CL14" i="184"/>
  <c r="CK14" i="184"/>
  <c r="BT14" i="184"/>
  <c r="BN14" i="184"/>
  <c r="BM14" i="184"/>
  <c r="BL14" i="184"/>
  <c r="BK14" i="184"/>
  <c r="BJ14" i="184"/>
  <c r="BI14" i="184"/>
  <c r="BH14" i="184"/>
  <c r="BG14" i="184"/>
  <c r="BF14" i="184"/>
  <c r="BE14" i="184"/>
  <c r="BD14" i="184"/>
  <c r="BC14" i="184"/>
  <c r="BB14" i="184"/>
  <c r="BA14" i="184"/>
  <c r="AY14" i="184"/>
  <c r="AX14" i="184"/>
  <c r="AW14" i="184"/>
  <c r="AF14" i="184"/>
  <c r="AZ14" i="184" s="1"/>
  <c r="AB14" i="184"/>
  <c r="G14" i="184"/>
  <c r="DB13" i="184"/>
  <c r="DA13" i="184"/>
  <c r="CZ13" i="184"/>
  <c r="CY13" i="184"/>
  <c r="CX13" i="184"/>
  <c r="CW13" i="184"/>
  <c r="CV13" i="184"/>
  <c r="CU13" i="184"/>
  <c r="CT13" i="184"/>
  <c r="CS13" i="184"/>
  <c r="CR13" i="184"/>
  <c r="CQ13" i="184"/>
  <c r="CP13" i="184"/>
  <c r="CO13" i="184"/>
  <c r="CM13" i="184"/>
  <c r="CL13" i="184"/>
  <c r="CK13" i="184"/>
  <c r="BT13" i="184"/>
  <c r="CN13" i="184" s="1"/>
  <c r="BP13" i="184"/>
  <c r="BK13" i="184"/>
  <c r="BJ13" i="184"/>
  <c r="BI13" i="184"/>
  <c r="BH13" i="184"/>
  <c r="BG13" i="184"/>
  <c r="BF13" i="184"/>
  <c r="BE13" i="184"/>
  <c r="BD13" i="184"/>
  <c r="BC13" i="184"/>
  <c r="BB13" i="184"/>
  <c r="BA13" i="184"/>
  <c r="AY13" i="184"/>
  <c r="AX13" i="184"/>
  <c r="AW13" i="184"/>
  <c r="AT13" i="184"/>
  <c r="BN13" i="184" s="1"/>
  <c r="AF13" i="184"/>
  <c r="AZ13" i="184" s="1"/>
  <c r="G13" i="184"/>
  <c r="DB12" i="184"/>
  <c r="DA12" i="184"/>
  <c r="CZ12" i="184"/>
  <c r="CY12" i="184"/>
  <c r="CX12" i="184"/>
  <c r="CW12" i="184"/>
  <c r="CV12" i="184"/>
  <c r="CU12" i="184"/>
  <c r="CT12" i="184"/>
  <c r="CS12" i="184"/>
  <c r="CR12" i="184"/>
  <c r="CQ12" i="184"/>
  <c r="CP12" i="184"/>
  <c r="CO12" i="184"/>
  <c r="CN12" i="184"/>
  <c r="CM12" i="184"/>
  <c r="CL12" i="184"/>
  <c r="CK12" i="184"/>
  <c r="BP12" i="184"/>
  <c r="BN12" i="184"/>
  <c r="BK12" i="184"/>
  <c r="BJ12" i="184"/>
  <c r="BI12" i="184"/>
  <c r="BH12" i="184"/>
  <c r="BG12" i="184"/>
  <c r="BF12" i="184"/>
  <c r="BE12" i="184"/>
  <c r="BD12" i="184"/>
  <c r="BC12" i="184"/>
  <c r="BB12" i="184"/>
  <c r="BA12" i="184"/>
  <c r="AZ12" i="184"/>
  <c r="AY12" i="184"/>
  <c r="AX12" i="184"/>
  <c r="AW12" i="184"/>
  <c r="AB12" i="184"/>
  <c r="G12" i="184"/>
  <c r="DB11" i="184"/>
  <c r="DA11" i="184"/>
  <c r="CZ11" i="184"/>
  <c r="CY11" i="184"/>
  <c r="CX11" i="184"/>
  <c r="CW11" i="184"/>
  <c r="CV11" i="184"/>
  <c r="CU11" i="184"/>
  <c r="CT11" i="184"/>
  <c r="CS11" i="184"/>
  <c r="CR11" i="184"/>
  <c r="CQ11" i="184"/>
  <c r="CP11" i="184"/>
  <c r="CO11" i="184"/>
  <c r="CN11" i="184"/>
  <c r="CM11" i="184"/>
  <c r="CL11" i="184"/>
  <c r="CK11" i="184"/>
  <c r="BP11" i="184"/>
  <c r="BN11" i="184"/>
  <c r="BK11" i="184"/>
  <c r="BJ11" i="184"/>
  <c r="BI11" i="184"/>
  <c r="BH11" i="184"/>
  <c r="BG11" i="184"/>
  <c r="BF11" i="184"/>
  <c r="BE11" i="184"/>
  <c r="BD11" i="184"/>
  <c r="BC11" i="184"/>
  <c r="BB11" i="184"/>
  <c r="BA11" i="184"/>
  <c r="AZ11" i="184"/>
  <c r="AY11" i="184"/>
  <c r="AX11" i="184"/>
  <c r="AW11" i="184"/>
  <c r="AB11" i="184"/>
  <c r="G11" i="184"/>
  <c r="DB10" i="184"/>
  <c r="DA10" i="184"/>
  <c r="CZ10" i="184"/>
  <c r="CY10" i="184"/>
  <c r="CX10" i="184"/>
  <c r="CW10" i="184"/>
  <c r="CV10" i="184"/>
  <c r="CU10" i="184"/>
  <c r="CT10" i="184"/>
  <c r="CS10" i="184"/>
  <c r="CR10" i="184"/>
  <c r="CQ10" i="184"/>
  <c r="CP10" i="184"/>
  <c r="CO10" i="184"/>
  <c r="CN10" i="184"/>
  <c r="CM10" i="184"/>
  <c r="CL10" i="184"/>
  <c r="CK10" i="184"/>
  <c r="BP10" i="184"/>
  <c r="BN10" i="184"/>
  <c r="BK10" i="184"/>
  <c r="BJ10" i="184"/>
  <c r="BI10" i="184"/>
  <c r="BH10" i="184"/>
  <c r="BG10" i="184"/>
  <c r="BF10" i="184"/>
  <c r="BE10" i="184"/>
  <c r="BD10" i="184"/>
  <c r="BC10" i="184"/>
  <c r="BB10" i="184"/>
  <c r="BA10" i="184"/>
  <c r="AZ10" i="184"/>
  <c r="AY10" i="184"/>
  <c r="AX10" i="184"/>
  <c r="AW10" i="184"/>
  <c r="AB10" i="184"/>
  <c r="AA10" i="184"/>
  <c r="AU10" i="184" s="1"/>
  <c r="G10" i="184"/>
  <c r="DB9" i="184"/>
  <c r="DA9" i="184"/>
  <c r="CZ9" i="184"/>
  <c r="CY9" i="184"/>
  <c r="CX9" i="184"/>
  <c r="CW9" i="184"/>
  <c r="CV9" i="184"/>
  <c r="CU9" i="184"/>
  <c r="CT9" i="184"/>
  <c r="CS9" i="184"/>
  <c r="CR9" i="184"/>
  <c r="CQ9" i="184"/>
  <c r="CP9" i="184"/>
  <c r="CO9" i="184"/>
  <c r="CN9" i="184"/>
  <c r="CM9" i="184"/>
  <c r="CL9" i="184"/>
  <c r="CK9" i="184"/>
  <c r="BP9" i="184"/>
  <c r="BN9" i="184"/>
  <c r="BK9" i="184"/>
  <c r="BJ9" i="184"/>
  <c r="BI9" i="184"/>
  <c r="BH9" i="184"/>
  <c r="BG9" i="184"/>
  <c r="BF9" i="184"/>
  <c r="BE9" i="184"/>
  <c r="BD9" i="184"/>
  <c r="BC9" i="184"/>
  <c r="BB9" i="184"/>
  <c r="BA9" i="184"/>
  <c r="AV9" i="184" s="1"/>
  <c r="AZ9" i="184"/>
  <c r="AY9" i="184"/>
  <c r="AX9" i="184"/>
  <c r="AW9" i="184"/>
  <c r="AB9" i="184"/>
  <c r="G9" i="184"/>
  <c r="DB8" i="184"/>
  <c r="DA8" i="184"/>
  <c r="CZ8" i="184"/>
  <c r="CY8" i="184"/>
  <c r="CX8" i="184"/>
  <c r="CW8" i="184"/>
  <c r="CV8" i="184"/>
  <c r="CU8" i="184"/>
  <c r="CT8" i="184"/>
  <c r="CS8" i="184"/>
  <c r="CR8" i="184"/>
  <c r="CQ8" i="184"/>
  <c r="CP8" i="184"/>
  <c r="CO8" i="184"/>
  <c r="CN8" i="184"/>
  <c r="CM8" i="184"/>
  <c r="CK8" i="184"/>
  <c r="BR8" i="184"/>
  <c r="BR130" i="184" s="1"/>
  <c r="BN8" i="184"/>
  <c r="BK8" i="184"/>
  <c r="BJ8" i="184"/>
  <c r="BI8" i="184"/>
  <c r="BH8" i="184"/>
  <c r="BG8" i="184"/>
  <c r="BF8" i="184"/>
  <c r="BE8" i="184"/>
  <c r="BD8" i="184"/>
  <c r="BC8" i="184"/>
  <c r="BB8" i="184"/>
  <c r="BA8" i="184"/>
  <c r="AZ8" i="184"/>
  <c r="AY8" i="184"/>
  <c r="AW8" i="184"/>
  <c r="AD8" i="184"/>
  <c r="AD130" i="184" s="1"/>
  <c r="G8" i="184"/>
  <c r="DB7" i="184"/>
  <c r="DA7" i="184"/>
  <c r="CZ7" i="184"/>
  <c r="CY7" i="184"/>
  <c r="CX7" i="184"/>
  <c r="CW7" i="184"/>
  <c r="CV7" i="184"/>
  <c r="CU7" i="184"/>
  <c r="CT7" i="184"/>
  <c r="CS7" i="184"/>
  <c r="CR7" i="184"/>
  <c r="CQ7" i="184"/>
  <c r="CP7" i="184"/>
  <c r="CO7" i="184"/>
  <c r="CN7" i="184"/>
  <c r="CM7" i="184"/>
  <c r="CL7" i="184"/>
  <c r="CK7" i="184"/>
  <c r="BP7" i="184"/>
  <c r="BK7" i="184"/>
  <c r="BJ7" i="184"/>
  <c r="BI7" i="184"/>
  <c r="BH7" i="184"/>
  <c r="BG7" i="184"/>
  <c r="BF7" i="184"/>
  <c r="BE7" i="184"/>
  <c r="BD7" i="184"/>
  <c r="BC7" i="184"/>
  <c r="BB7" i="184"/>
  <c r="BA7" i="184"/>
  <c r="AZ7" i="184"/>
  <c r="AY7" i="184"/>
  <c r="AX7" i="184"/>
  <c r="AW7" i="184"/>
  <c r="AT7" i="184"/>
  <c r="BN7" i="184" s="1"/>
  <c r="G7" i="184"/>
  <c r="BO7" i="184" s="1"/>
  <c r="CI7" i="184" s="1"/>
  <c r="DB6" i="184"/>
  <c r="DA6" i="184"/>
  <c r="CZ6" i="184"/>
  <c r="CY6" i="184"/>
  <c r="CX6" i="184"/>
  <c r="CW6" i="184"/>
  <c r="CV6" i="184"/>
  <c r="CU6" i="184"/>
  <c r="CT6" i="184"/>
  <c r="CS6" i="184"/>
  <c r="CR6" i="184"/>
  <c r="CQ6" i="184"/>
  <c r="CP6" i="184"/>
  <c r="CO6" i="184"/>
  <c r="CN6" i="184"/>
  <c r="CM6" i="184"/>
  <c r="CL6" i="184"/>
  <c r="CK6" i="184"/>
  <c r="BP6" i="184"/>
  <c r="BN6" i="184"/>
  <c r="BK6" i="184"/>
  <c r="BJ6" i="184"/>
  <c r="BI6" i="184"/>
  <c r="BH6" i="184"/>
  <c r="BG6" i="184"/>
  <c r="BF6" i="184"/>
  <c r="BE6" i="184"/>
  <c r="BD6" i="184"/>
  <c r="BC6" i="184"/>
  <c r="BB6" i="184"/>
  <c r="BA6" i="184"/>
  <c r="AZ6" i="184"/>
  <c r="AY6" i="184"/>
  <c r="AX6" i="184"/>
  <c r="AW6" i="184"/>
  <c r="AB6" i="184"/>
  <c r="G6" i="184"/>
  <c r="DA5" i="184"/>
  <c r="CZ5" i="184"/>
  <c r="CY5" i="184"/>
  <c r="CX5" i="184"/>
  <c r="CW5" i="184"/>
  <c r="CV5" i="184"/>
  <c r="CU5" i="184"/>
  <c r="CT5" i="184"/>
  <c r="CS5" i="184"/>
  <c r="CR5" i="184"/>
  <c r="CQ5" i="184"/>
  <c r="CP5" i="184"/>
  <c r="CO5" i="184"/>
  <c r="CM5" i="184"/>
  <c r="CL5" i="184"/>
  <c r="CK5" i="184"/>
  <c r="BT5" i="184"/>
  <c r="BK5" i="184"/>
  <c r="BJ5" i="184"/>
  <c r="BI5" i="184"/>
  <c r="BH5" i="184"/>
  <c r="BG5" i="184"/>
  <c r="BF5" i="184"/>
  <c r="BE5" i="184"/>
  <c r="BD5" i="184"/>
  <c r="BC5" i="184"/>
  <c r="BB5" i="184"/>
  <c r="BA5" i="184"/>
  <c r="AY5" i="184"/>
  <c r="AX5" i="184"/>
  <c r="AW5" i="184"/>
  <c r="AT5" i="184"/>
  <c r="AF5" i="184"/>
  <c r="AB5" i="184" s="1"/>
  <c r="Y5" i="184"/>
  <c r="Y132" i="184" s="1"/>
  <c r="DB4" i="184"/>
  <c r="DA4" i="184"/>
  <c r="CZ4" i="184"/>
  <c r="CY4" i="184"/>
  <c r="CX4" i="184"/>
  <c r="CW4" i="184"/>
  <c r="CV4" i="184"/>
  <c r="CU4" i="184"/>
  <c r="CT4" i="184"/>
  <c r="CS4" i="184"/>
  <c r="CR4" i="184"/>
  <c r="CQ4" i="184"/>
  <c r="CP4" i="184"/>
  <c r="CO4" i="184"/>
  <c r="CN4" i="184"/>
  <c r="CM4" i="184"/>
  <c r="CL4" i="184"/>
  <c r="CK4" i="184"/>
  <c r="BP4" i="184"/>
  <c r="BN4" i="184"/>
  <c r="BL4" i="184"/>
  <c r="BK4" i="184"/>
  <c r="BJ4" i="184"/>
  <c r="BI4" i="184"/>
  <c r="BH4" i="184"/>
  <c r="BG4" i="184"/>
  <c r="BF4" i="184"/>
  <c r="BE4" i="184"/>
  <c r="BD4" i="184"/>
  <c r="BC4" i="184"/>
  <c r="BB4" i="184"/>
  <c r="BA4" i="184"/>
  <c r="AZ4" i="184"/>
  <c r="AY4" i="184"/>
  <c r="AX4" i="184"/>
  <c r="AW4" i="184"/>
  <c r="AB4" i="184"/>
  <c r="G4" i="184"/>
  <c r="AA4" i="184" s="1"/>
  <c r="AU4" i="184" s="1"/>
  <c r="BJ3" i="184"/>
  <c r="CD3" i="184" s="1"/>
  <c r="CH136" i="183"/>
  <c r="CG136" i="183"/>
  <c r="CF136" i="183"/>
  <c r="CD136" i="183"/>
  <c r="CC136" i="183"/>
  <c r="CB136" i="183"/>
  <c r="CA136" i="183"/>
  <c r="BZ136" i="183"/>
  <c r="BY136" i="183"/>
  <c r="BX136" i="183"/>
  <c r="BW136" i="183"/>
  <c r="BV136" i="183"/>
  <c r="BU136" i="183"/>
  <c r="BT136" i="183"/>
  <c r="BS136" i="183"/>
  <c r="BR136" i="183"/>
  <c r="BQ136" i="183"/>
  <c r="AT136" i="183"/>
  <c r="AS136" i="183"/>
  <c r="AR136" i="183"/>
  <c r="AP136" i="183"/>
  <c r="AO136" i="183"/>
  <c r="AN136" i="183"/>
  <c r="AM136" i="183"/>
  <c r="AL136" i="183"/>
  <c r="AK136" i="183"/>
  <c r="AJ136" i="183"/>
  <c r="AI136" i="183"/>
  <c r="AH136" i="183"/>
  <c r="AG136" i="183"/>
  <c r="AE136" i="183"/>
  <c r="Y136" i="183"/>
  <c r="X136" i="183"/>
  <c r="W136" i="183"/>
  <c r="V136" i="183"/>
  <c r="U136" i="183"/>
  <c r="T136" i="183"/>
  <c r="S136" i="183"/>
  <c r="R136" i="183"/>
  <c r="Q136" i="183"/>
  <c r="P136" i="183"/>
  <c r="O136" i="183"/>
  <c r="N136" i="183"/>
  <c r="M136" i="183"/>
  <c r="L136" i="183"/>
  <c r="K136" i="183"/>
  <c r="J136" i="183"/>
  <c r="I136" i="183"/>
  <c r="H136" i="183"/>
  <c r="Z135" i="183"/>
  <c r="Z137" i="183" s="1"/>
  <c r="CG134" i="183"/>
  <c r="CF134" i="183"/>
  <c r="CE134" i="183"/>
  <c r="CD134" i="183"/>
  <c r="CC134" i="183"/>
  <c r="BZ134" i="183"/>
  <c r="BY134" i="183"/>
  <c r="BX134" i="183"/>
  <c r="BW134" i="183"/>
  <c r="BV134" i="183"/>
  <c r="BU134" i="183"/>
  <c r="BS134" i="183"/>
  <c r="BR134" i="183"/>
  <c r="BQ134" i="183"/>
  <c r="AS134" i="183"/>
  <c r="AR134" i="183"/>
  <c r="AQ134" i="183"/>
  <c r="AP134" i="183"/>
  <c r="AO134" i="183"/>
  <c r="AL134" i="183"/>
  <c r="AK134" i="183"/>
  <c r="AJ134" i="183"/>
  <c r="AI134" i="183"/>
  <c r="AH134" i="183"/>
  <c r="AG134" i="183"/>
  <c r="AE134" i="183"/>
  <c r="AD134" i="183"/>
  <c r="AC134" i="183"/>
  <c r="Y134" i="183"/>
  <c r="X134" i="183"/>
  <c r="W134" i="183"/>
  <c r="V134" i="183"/>
  <c r="U134" i="183"/>
  <c r="T134" i="183"/>
  <c r="S134" i="183"/>
  <c r="R134" i="183"/>
  <c r="Q134" i="183"/>
  <c r="P134" i="183"/>
  <c r="O134" i="183"/>
  <c r="N134" i="183"/>
  <c r="M134" i="183"/>
  <c r="L134" i="183"/>
  <c r="K134" i="183"/>
  <c r="J134" i="183"/>
  <c r="I134" i="183"/>
  <c r="H134" i="183"/>
  <c r="CH133" i="183"/>
  <c r="CG133" i="183"/>
  <c r="CF133" i="183"/>
  <c r="CE133" i="183"/>
  <c r="CD133" i="183"/>
  <c r="CC133" i="183"/>
  <c r="CA133" i="183"/>
  <c r="BZ133" i="183"/>
  <c r="BY133" i="183"/>
  <c r="BX133" i="183"/>
  <c r="BW133" i="183"/>
  <c r="BV133" i="183"/>
  <c r="BU133" i="183"/>
  <c r="BS133" i="183"/>
  <c r="BR133" i="183"/>
  <c r="BQ133" i="183"/>
  <c r="AS133" i="183"/>
  <c r="AR133" i="183"/>
  <c r="AQ133" i="183"/>
  <c r="AP133" i="183"/>
  <c r="AO133" i="183"/>
  <c r="AM133" i="183"/>
  <c r="AL133" i="183"/>
  <c r="AK133" i="183"/>
  <c r="AJ133" i="183"/>
  <c r="AI133" i="183"/>
  <c r="AH133" i="183"/>
  <c r="AG133" i="183"/>
  <c r="AE133" i="183"/>
  <c r="AD133" i="183"/>
  <c r="AC133" i="183"/>
  <c r="X133" i="183"/>
  <c r="W133" i="183"/>
  <c r="V133" i="183"/>
  <c r="U133" i="183"/>
  <c r="T133" i="183"/>
  <c r="S133" i="183"/>
  <c r="R133" i="183"/>
  <c r="Q133" i="183"/>
  <c r="P133" i="183"/>
  <c r="O133" i="183"/>
  <c r="N133" i="183"/>
  <c r="M133" i="183"/>
  <c r="L133" i="183"/>
  <c r="K133" i="183"/>
  <c r="J133" i="183"/>
  <c r="I133" i="183"/>
  <c r="H133" i="183"/>
  <c r="CH132" i="183"/>
  <c r="CG132" i="183"/>
  <c r="CF132" i="183"/>
  <c r="CE132" i="183"/>
  <c r="CC132" i="183"/>
  <c r="CB132" i="183"/>
  <c r="BZ132" i="183"/>
  <c r="BY132" i="183"/>
  <c r="BX132" i="183"/>
  <c r="BW132" i="183"/>
  <c r="BV132" i="183"/>
  <c r="BU132" i="183"/>
  <c r="BT132" i="183"/>
  <c r="BS132" i="183"/>
  <c r="BQ132" i="183"/>
  <c r="AS132" i="183"/>
  <c r="AR132" i="183"/>
  <c r="AQ132" i="183"/>
  <c r="AO132" i="183"/>
  <c r="AL132" i="183"/>
  <c r="AK132" i="183"/>
  <c r="AJ132" i="183"/>
  <c r="AI132" i="183"/>
  <c r="AH132" i="183"/>
  <c r="AG132" i="183"/>
  <c r="AF132" i="183"/>
  <c r="AE132" i="183"/>
  <c r="AC132" i="183"/>
  <c r="Y132" i="183"/>
  <c r="X132" i="183"/>
  <c r="W132" i="183"/>
  <c r="V132" i="183"/>
  <c r="U132" i="183"/>
  <c r="T132" i="183"/>
  <c r="S132" i="183"/>
  <c r="R132" i="183"/>
  <c r="Q132" i="183"/>
  <c r="P132" i="183"/>
  <c r="O132" i="183"/>
  <c r="N132" i="183"/>
  <c r="M132" i="183"/>
  <c r="L132" i="183"/>
  <c r="K132" i="183"/>
  <c r="J132" i="183"/>
  <c r="H132" i="183"/>
  <c r="CH131" i="183"/>
  <c r="CG131" i="183"/>
  <c r="CF131" i="183"/>
  <c r="CE131" i="183"/>
  <c r="CD131" i="183"/>
  <c r="CC131" i="183"/>
  <c r="CB131" i="183"/>
  <c r="CA131" i="183"/>
  <c r="BZ131" i="183"/>
  <c r="BY131" i="183"/>
  <c r="BX131" i="183"/>
  <c r="BW131" i="183"/>
  <c r="BV131" i="183"/>
  <c r="BU131" i="183"/>
  <c r="BT131" i="183"/>
  <c r="BS131" i="183"/>
  <c r="BQ131" i="183"/>
  <c r="BM131" i="183"/>
  <c r="BL131" i="183"/>
  <c r="AT131" i="183"/>
  <c r="AS131" i="183"/>
  <c r="AR131" i="183"/>
  <c r="AQ131" i="183"/>
  <c r="AP131" i="183"/>
  <c r="AO131" i="183"/>
  <c r="AN131" i="183"/>
  <c r="AM131" i="183"/>
  <c r="AL131" i="183"/>
  <c r="AK131" i="183"/>
  <c r="AJ131" i="183"/>
  <c r="AI131" i="183"/>
  <c r="AH131" i="183"/>
  <c r="AG131" i="183"/>
  <c r="AF131" i="183"/>
  <c r="AE131" i="183"/>
  <c r="AC131" i="183"/>
  <c r="Y131" i="183"/>
  <c r="X131" i="183"/>
  <c r="W131" i="183"/>
  <c r="V131" i="183"/>
  <c r="U131" i="183"/>
  <c r="T131" i="183"/>
  <c r="S131" i="183"/>
  <c r="R131" i="183"/>
  <c r="Q131" i="183"/>
  <c r="P131" i="183"/>
  <c r="O131" i="183"/>
  <c r="N131" i="183"/>
  <c r="M131" i="183"/>
  <c r="L131" i="183"/>
  <c r="K131" i="183"/>
  <c r="J131" i="183"/>
  <c r="I131" i="183"/>
  <c r="H131" i="183"/>
  <c r="CH130" i="183"/>
  <c r="CG130" i="183"/>
  <c r="CF130" i="183"/>
  <c r="CE130" i="183"/>
  <c r="CD130" i="183"/>
  <c r="CC130" i="183"/>
  <c r="CA130" i="183"/>
  <c r="BZ130" i="183"/>
  <c r="BY130" i="183"/>
  <c r="BX130" i="183"/>
  <c r="BW130" i="183"/>
  <c r="BV130" i="183"/>
  <c r="BU130" i="183"/>
  <c r="BT130" i="183"/>
  <c r="BS130" i="183"/>
  <c r="BR130" i="183"/>
  <c r="BQ130" i="183"/>
  <c r="AS130" i="183"/>
  <c r="AR130" i="183"/>
  <c r="AQ130" i="183"/>
  <c r="AP130" i="183"/>
  <c r="AO130" i="183"/>
  <c r="AM130" i="183"/>
  <c r="AL130" i="183"/>
  <c r="AK130" i="183"/>
  <c r="AJ130" i="183"/>
  <c r="AI130" i="183"/>
  <c r="AH130" i="183"/>
  <c r="AG130" i="183"/>
  <c r="AF130" i="183"/>
  <c r="AE130" i="183"/>
  <c r="AC130" i="183"/>
  <c r="Y130" i="183"/>
  <c r="X130" i="183"/>
  <c r="W130" i="183"/>
  <c r="V130" i="183"/>
  <c r="U130" i="183"/>
  <c r="T130" i="183"/>
  <c r="S130" i="183"/>
  <c r="R130" i="183"/>
  <c r="Q130" i="183"/>
  <c r="P130" i="183"/>
  <c r="O130" i="183"/>
  <c r="N130" i="183"/>
  <c r="M130" i="183"/>
  <c r="L130" i="183"/>
  <c r="K130" i="183"/>
  <c r="J130" i="183"/>
  <c r="I130" i="183"/>
  <c r="H130" i="183"/>
  <c r="CH129" i="183"/>
  <c r="CG129" i="183"/>
  <c r="CG135" i="183" s="1"/>
  <c r="CG137" i="183" s="1"/>
  <c r="CF129" i="183"/>
  <c r="CF135" i="183" s="1"/>
  <c r="CF137" i="183" s="1"/>
  <c r="CE129" i="183"/>
  <c r="CE135" i="183" s="1"/>
  <c r="CD129" i="183"/>
  <c r="CC129" i="183"/>
  <c r="CC135" i="183" s="1"/>
  <c r="CC137" i="183" s="1"/>
  <c r="CB129" i="183"/>
  <c r="CA129" i="183"/>
  <c r="BZ129" i="183"/>
  <c r="BZ135" i="183" s="1"/>
  <c r="BZ137" i="183" s="1"/>
  <c r="BY129" i="183"/>
  <c r="BY135" i="183" s="1"/>
  <c r="BY137" i="183" s="1"/>
  <c r="BX129" i="183"/>
  <c r="BX135" i="183" s="1"/>
  <c r="BX137" i="183" s="1"/>
  <c r="BW129" i="183"/>
  <c r="BW135" i="183" s="1"/>
  <c r="BW137" i="183" s="1"/>
  <c r="BV129" i="183"/>
  <c r="BV135" i="183" s="1"/>
  <c r="BV137" i="183" s="1"/>
  <c r="BU129" i="183"/>
  <c r="BU135" i="183" s="1"/>
  <c r="BU137" i="183" s="1"/>
  <c r="BT129" i="183"/>
  <c r="BS129" i="183"/>
  <c r="BS135" i="183" s="1"/>
  <c r="BS137" i="183" s="1"/>
  <c r="BR129" i="183"/>
  <c r="BQ129" i="183"/>
  <c r="BQ135" i="183" s="1"/>
  <c r="BQ137" i="183" s="1"/>
  <c r="BM129" i="183"/>
  <c r="BL129" i="183"/>
  <c r="AT129" i="183"/>
  <c r="AS129" i="183"/>
  <c r="AS135" i="183" s="1"/>
  <c r="AS137" i="183" s="1"/>
  <c r="AR129" i="183"/>
  <c r="AR135" i="183" s="1"/>
  <c r="AR137" i="183" s="1"/>
  <c r="AQ129" i="183"/>
  <c r="AQ135" i="183" s="1"/>
  <c r="AP129" i="183"/>
  <c r="AO129" i="183"/>
  <c r="AO135" i="183" s="1"/>
  <c r="AO137" i="183" s="1"/>
  <c r="AN129" i="183"/>
  <c r="AM129" i="183"/>
  <c r="AL129" i="183"/>
  <c r="AL135" i="183" s="1"/>
  <c r="AL137" i="183" s="1"/>
  <c r="AK129" i="183"/>
  <c r="AK135" i="183" s="1"/>
  <c r="AK137" i="183" s="1"/>
  <c r="AJ129" i="183"/>
  <c r="AJ135" i="183" s="1"/>
  <c r="AJ137" i="183" s="1"/>
  <c r="AI129" i="183"/>
  <c r="AI135" i="183" s="1"/>
  <c r="AI137" i="183" s="1"/>
  <c r="AH129" i="183"/>
  <c r="AH135" i="183" s="1"/>
  <c r="AH137" i="183" s="1"/>
  <c r="AG129" i="183"/>
  <c r="AG135" i="183" s="1"/>
  <c r="AG137" i="183" s="1"/>
  <c r="AF129" i="183"/>
  <c r="AE129" i="183"/>
  <c r="AE135" i="183" s="1"/>
  <c r="AE137" i="183" s="1"/>
  <c r="AC129" i="183"/>
  <c r="AC135" i="183" s="1"/>
  <c r="Y129" i="183"/>
  <c r="X129" i="183"/>
  <c r="X135" i="183" s="1"/>
  <c r="X137" i="183" s="1"/>
  <c r="W129" i="183"/>
  <c r="W135" i="183" s="1"/>
  <c r="W137" i="183" s="1"/>
  <c r="V129" i="183"/>
  <c r="V135" i="183" s="1"/>
  <c r="V137" i="183" s="1"/>
  <c r="U129" i="183"/>
  <c r="U135" i="183" s="1"/>
  <c r="U137" i="183" s="1"/>
  <c r="T129" i="183"/>
  <c r="T135" i="183" s="1"/>
  <c r="T137" i="183" s="1"/>
  <c r="S129" i="183"/>
  <c r="S135" i="183" s="1"/>
  <c r="S137" i="183" s="1"/>
  <c r="R129" i="183"/>
  <c r="R135" i="183" s="1"/>
  <c r="R137" i="183" s="1"/>
  <c r="Q129" i="183"/>
  <c r="Q135" i="183" s="1"/>
  <c r="Q137" i="183" s="1"/>
  <c r="P129" i="183"/>
  <c r="P135" i="183" s="1"/>
  <c r="P137" i="183" s="1"/>
  <c r="O129" i="183"/>
  <c r="O135" i="183" s="1"/>
  <c r="O137" i="183" s="1"/>
  <c r="N129" i="183"/>
  <c r="N135" i="183" s="1"/>
  <c r="N137" i="183" s="1"/>
  <c r="M129" i="183"/>
  <c r="M135" i="183" s="1"/>
  <c r="M137" i="183" s="1"/>
  <c r="L129" i="183"/>
  <c r="L135" i="183" s="1"/>
  <c r="L137" i="183" s="1"/>
  <c r="K129" i="183"/>
  <c r="K135" i="183" s="1"/>
  <c r="K137" i="183" s="1"/>
  <c r="J129" i="183"/>
  <c r="J135" i="183" s="1"/>
  <c r="J137" i="183" s="1"/>
  <c r="I129" i="183"/>
  <c r="H129" i="183"/>
  <c r="H135" i="183" s="1"/>
  <c r="H137" i="183" s="1"/>
  <c r="CH125" i="183"/>
  <c r="CG125" i="183"/>
  <c r="CF125" i="183"/>
  <c r="CE125" i="183"/>
  <c r="CD125" i="183"/>
  <c r="CC125" i="183"/>
  <c r="CA125" i="183"/>
  <c r="BZ125" i="183"/>
  <c r="BY125" i="183"/>
  <c r="BX125" i="183"/>
  <c r="BW125" i="183"/>
  <c r="BV125" i="183"/>
  <c r="BU125" i="183"/>
  <c r="BS125" i="183"/>
  <c r="BR125" i="183"/>
  <c r="BQ125" i="183"/>
  <c r="AS125" i="183"/>
  <c r="AR125" i="183"/>
  <c r="AQ125" i="183"/>
  <c r="AP125" i="183"/>
  <c r="AO125" i="183"/>
  <c r="AM125" i="183"/>
  <c r="AL125" i="183"/>
  <c r="AK125" i="183"/>
  <c r="AJ125" i="183"/>
  <c r="AI125" i="183"/>
  <c r="AH125" i="183"/>
  <c r="AG125" i="183"/>
  <c r="AE125" i="183"/>
  <c r="AC125" i="183"/>
  <c r="Y125" i="183"/>
  <c r="X125" i="183"/>
  <c r="W125" i="183"/>
  <c r="V125" i="183"/>
  <c r="U125" i="183"/>
  <c r="T125" i="183"/>
  <c r="S125" i="183"/>
  <c r="R125" i="183"/>
  <c r="Q125" i="183"/>
  <c r="P125" i="183"/>
  <c r="O125" i="183"/>
  <c r="N125" i="183"/>
  <c r="M125" i="183"/>
  <c r="L125" i="183"/>
  <c r="K125" i="183"/>
  <c r="J125" i="183"/>
  <c r="I125" i="183"/>
  <c r="H125" i="183"/>
  <c r="DB124" i="183"/>
  <c r="DA124" i="183"/>
  <c r="CZ124" i="183"/>
  <c r="CY124" i="183"/>
  <c r="CX124" i="183"/>
  <c r="CW124" i="183"/>
  <c r="CV124" i="183"/>
  <c r="CU124" i="183"/>
  <c r="CT124" i="183"/>
  <c r="CS124" i="183"/>
  <c r="CR124" i="183"/>
  <c r="CQ124" i="183"/>
  <c r="CP124" i="183"/>
  <c r="CO124" i="183"/>
  <c r="CN124" i="183"/>
  <c r="CM124" i="183"/>
  <c r="CL124" i="183"/>
  <c r="CK124" i="183"/>
  <c r="CJ124" i="183" s="1"/>
  <c r="BP124" i="183"/>
  <c r="BO124" i="183" s="1"/>
  <c r="CI124" i="183" s="1"/>
  <c r="BN124" i="183"/>
  <c r="BK124" i="183"/>
  <c r="BJ124" i="183"/>
  <c r="BI124" i="183"/>
  <c r="BH124" i="183"/>
  <c r="BG124" i="183"/>
  <c r="BF124" i="183"/>
  <c r="BE124" i="183"/>
  <c r="BD124" i="183"/>
  <c r="BC124" i="183"/>
  <c r="BB124" i="183"/>
  <c r="BA124" i="183"/>
  <c r="AZ124" i="183"/>
  <c r="AY124" i="183"/>
  <c r="AX124" i="183"/>
  <c r="AW124" i="183"/>
  <c r="AV124" i="183" s="1"/>
  <c r="AB124" i="183"/>
  <c r="AA124" i="183" s="1"/>
  <c r="AU124" i="183" s="1"/>
  <c r="G124" i="183"/>
  <c r="DB123" i="183"/>
  <c r="DA123" i="183"/>
  <c r="CZ123" i="183"/>
  <c r="CY123" i="183"/>
  <c r="CX123" i="183"/>
  <c r="CW123" i="183"/>
  <c r="CV123" i="183"/>
  <c r="CU123" i="183"/>
  <c r="CT123" i="183"/>
  <c r="CS123" i="183"/>
  <c r="CR123" i="183"/>
  <c r="CQ123" i="183"/>
  <c r="CP123" i="183"/>
  <c r="CO123" i="183"/>
  <c r="CN123" i="183"/>
  <c r="CM123" i="183"/>
  <c r="CL123" i="183"/>
  <c r="CK123" i="183"/>
  <c r="CJ123" i="183" s="1"/>
  <c r="BT123" i="183"/>
  <c r="BP123" i="183"/>
  <c r="BO123" i="183" s="1"/>
  <c r="CI123" i="183" s="1"/>
  <c r="BN123" i="183"/>
  <c r="BK123" i="183"/>
  <c r="BJ123" i="183"/>
  <c r="BI123" i="183"/>
  <c r="BH123" i="183"/>
  <c r="BG123" i="183"/>
  <c r="BF123" i="183"/>
  <c r="BE123" i="183"/>
  <c r="BD123" i="183"/>
  <c r="BC123" i="183"/>
  <c r="BB123" i="183"/>
  <c r="BA123" i="183"/>
  <c r="AY123" i="183"/>
  <c r="AX123" i="183"/>
  <c r="AW123" i="183"/>
  <c r="AF123" i="183"/>
  <c r="AB123" i="183" s="1"/>
  <c r="AA123" i="183" s="1"/>
  <c r="AU123" i="183" s="1"/>
  <c r="G123" i="183"/>
  <c r="DB122" i="183"/>
  <c r="DA122" i="183"/>
  <c r="CZ122" i="183"/>
  <c r="CY122" i="183"/>
  <c r="CX122" i="183"/>
  <c r="CW122" i="183"/>
  <c r="CV122" i="183"/>
  <c r="CU122" i="183"/>
  <c r="CT122" i="183"/>
  <c r="CS122" i="183"/>
  <c r="CR122" i="183"/>
  <c r="CQ122" i="183"/>
  <c r="CP122" i="183"/>
  <c r="CO122" i="183"/>
  <c r="CM122" i="183"/>
  <c r="CL122" i="183"/>
  <c r="CK122" i="183"/>
  <c r="BT122" i="183"/>
  <c r="BP122" i="183" s="1"/>
  <c r="BO122" i="183" s="1"/>
  <c r="CI122" i="183" s="1"/>
  <c r="BN122" i="183"/>
  <c r="BK122" i="183"/>
  <c r="BJ122" i="183"/>
  <c r="BI122" i="183"/>
  <c r="BH122" i="183"/>
  <c r="BG122" i="183"/>
  <c r="BF122" i="183"/>
  <c r="BE122" i="183"/>
  <c r="BD122" i="183"/>
  <c r="BC122" i="183"/>
  <c r="BB122" i="183"/>
  <c r="BA122" i="183"/>
  <c r="AY122" i="183"/>
  <c r="AX122" i="183"/>
  <c r="AW122" i="183"/>
  <c r="AF122" i="183"/>
  <c r="AB122" i="183" s="1"/>
  <c r="AA122" i="183" s="1"/>
  <c r="AU122" i="183" s="1"/>
  <c r="G122" i="183"/>
  <c r="DB121" i="183"/>
  <c r="DA121" i="183"/>
  <c r="CZ121" i="183"/>
  <c r="CY121" i="183"/>
  <c r="CX121" i="183"/>
  <c r="CW121" i="183"/>
  <c r="CV121" i="183"/>
  <c r="CU121" i="183"/>
  <c r="CT121" i="183"/>
  <c r="CS121" i="183"/>
  <c r="CR121" i="183"/>
  <c r="CQ121" i="183"/>
  <c r="CP121" i="183"/>
  <c r="CO121" i="183"/>
  <c r="CN121" i="183"/>
  <c r="CM121" i="183"/>
  <c r="CL121" i="183"/>
  <c r="CK121" i="183"/>
  <c r="CJ121" i="183" s="1"/>
  <c r="BP121" i="183"/>
  <c r="BO121" i="183" s="1"/>
  <c r="CI121" i="183" s="1"/>
  <c r="BN121" i="183"/>
  <c r="BM121" i="183"/>
  <c r="BK121" i="183"/>
  <c r="BJ121" i="183"/>
  <c r="BI121" i="183"/>
  <c r="BH121" i="183"/>
  <c r="BG121" i="183"/>
  <c r="BF121" i="183"/>
  <c r="BE121" i="183"/>
  <c r="BD121" i="183"/>
  <c r="BC121" i="183"/>
  <c r="BB121" i="183"/>
  <c r="BA121" i="183"/>
  <c r="AZ121" i="183"/>
  <c r="AY121" i="183"/>
  <c r="AX121" i="183"/>
  <c r="AW121" i="183"/>
  <c r="AV121" i="183"/>
  <c r="AB121" i="183"/>
  <c r="AA121" i="183" s="1"/>
  <c r="AU121" i="183" s="1"/>
  <c r="G121" i="183"/>
  <c r="DB120" i="183"/>
  <c r="DA120" i="183"/>
  <c r="CZ120" i="183"/>
  <c r="CY120" i="183"/>
  <c r="CX120" i="183"/>
  <c r="CW120" i="183"/>
  <c r="CV120" i="183"/>
  <c r="CU120" i="183"/>
  <c r="CT120" i="183"/>
  <c r="CS120" i="183"/>
  <c r="CR120" i="183"/>
  <c r="CQ120" i="183"/>
  <c r="CP120" i="183"/>
  <c r="CO120" i="183"/>
  <c r="CM120" i="183"/>
  <c r="CL120" i="183"/>
  <c r="CK120" i="183"/>
  <c r="BT120" i="183"/>
  <c r="BP120" i="183" s="1"/>
  <c r="BO120" i="183" s="1"/>
  <c r="CI120" i="183" s="1"/>
  <c r="BN120" i="183"/>
  <c r="BM120" i="183"/>
  <c r="BK120" i="183"/>
  <c r="BJ120" i="183"/>
  <c r="BI120" i="183"/>
  <c r="BH120" i="183"/>
  <c r="BG120" i="183"/>
  <c r="BF120" i="183"/>
  <c r="BE120" i="183"/>
  <c r="BD120" i="183"/>
  <c r="BC120" i="183"/>
  <c r="BB120" i="183"/>
  <c r="BA120" i="183"/>
  <c r="AZ120" i="183"/>
  <c r="AY120" i="183"/>
  <c r="AX120" i="183"/>
  <c r="AW120" i="183"/>
  <c r="AV120" i="183" s="1"/>
  <c r="AF120" i="183"/>
  <c r="AB120" i="183"/>
  <c r="AA120" i="183" s="1"/>
  <c r="AU120" i="183" s="1"/>
  <c r="G120" i="183"/>
  <c r="DB119" i="183"/>
  <c r="DA119" i="183"/>
  <c r="CZ119" i="183"/>
  <c r="CY119" i="183"/>
  <c r="CX119" i="183"/>
  <c r="CW119" i="183"/>
  <c r="CV119" i="183"/>
  <c r="CU119" i="183"/>
  <c r="CT119" i="183"/>
  <c r="CS119" i="183"/>
  <c r="CR119" i="183"/>
  <c r="CQ119" i="183"/>
  <c r="CP119" i="183"/>
  <c r="CO119" i="183"/>
  <c r="CN119" i="183"/>
  <c r="CM119" i="183"/>
  <c r="CL119" i="183"/>
  <c r="CK119" i="183"/>
  <c r="CJ119" i="183" s="1"/>
  <c r="BT119" i="183"/>
  <c r="BT125" i="183" s="1"/>
  <c r="BP119" i="183"/>
  <c r="BO119" i="183" s="1"/>
  <c r="CI119" i="183" s="1"/>
  <c r="BN119" i="183"/>
  <c r="BM119" i="183"/>
  <c r="BK119" i="183"/>
  <c r="BJ119" i="183"/>
  <c r="BI119" i="183"/>
  <c r="BH119" i="183"/>
  <c r="BG119" i="183"/>
  <c r="BF119" i="183"/>
  <c r="BE119" i="183"/>
  <c r="BD119" i="183"/>
  <c r="BC119" i="183"/>
  <c r="BB119" i="183"/>
  <c r="BA119" i="183"/>
  <c r="AY119" i="183"/>
  <c r="AX119" i="183"/>
  <c r="AW119" i="183"/>
  <c r="AF119" i="183"/>
  <c r="AB119" i="183" s="1"/>
  <c r="AA119" i="183" s="1"/>
  <c r="AU119" i="183" s="1"/>
  <c r="G119" i="183"/>
  <c r="DB118" i="183"/>
  <c r="DA118" i="183"/>
  <c r="CZ118" i="183"/>
  <c r="CY118" i="183"/>
  <c r="CX118" i="183"/>
  <c r="CW118" i="183"/>
  <c r="CU118" i="183"/>
  <c r="CT118" i="183"/>
  <c r="CS118" i="183"/>
  <c r="CR118" i="183"/>
  <c r="CQ118" i="183"/>
  <c r="CP118" i="183"/>
  <c r="CO118" i="183"/>
  <c r="CN118" i="183"/>
  <c r="CM118" i="183"/>
  <c r="CL118" i="183"/>
  <c r="CK118" i="183"/>
  <c r="CB118" i="183"/>
  <c r="CB130" i="183" s="1"/>
  <c r="BN118" i="183"/>
  <c r="BM118" i="183"/>
  <c r="BL118" i="183"/>
  <c r="BL130" i="183" s="1"/>
  <c r="BK118" i="183"/>
  <c r="BJ118" i="183"/>
  <c r="BI118" i="183"/>
  <c r="BG118" i="183"/>
  <c r="BF118" i="183"/>
  <c r="BE118" i="183"/>
  <c r="BD118" i="183"/>
  <c r="BC118" i="183"/>
  <c r="BB118" i="183"/>
  <c r="BA118" i="183"/>
  <c r="AZ118" i="183"/>
  <c r="AY118" i="183"/>
  <c r="AX118" i="183"/>
  <c r="AW118" i="183"/>
  <c r="AN118" i="183"/>
  <c r="AB118" i="183" s="1"/>
  <c r="AA118" i="183" s="1"/>
  <c r="AU118" i="183" s="1"/>
  <c r="G118" i="183"/>
  <c r="DB117" i="183"/>
  <c r="DA117" i="183"/>
  <c r="CZ117" i="183"/>
  <c r="CY117" i="183"/>
  <c r="CX117" i="183"/>
  <c r="CW117" i="183"/>
  <c r="CV117" i="183"/>
  <c r="CU117" i="183"/>
  <c r="CT117" i="183"/>
  <c r="CS117" i="183"/>
  <c r="CR117" i="183"/>
  <c r="CQ117" i="183"/>
  <c r="CP117" i="183"/>
  <c r="CO117" i="183"/>
  <c r="CN117" i="183"/>
  <c r="CM117" i="183"/>
  <c r="CL117" i="183"/>
  <c r="CK117" i="183"/>
  <c r="CJ117" i="183" s="1"/>
  <c r="BP117" i="183"/>
  <c r="BO117" i="183"/>
  <c r="CI117" i="183" s="1"/>
  <c r="BN117" i="183"/>
  <c r="BM117" i="183"/>
  <c r="BK117" i="183"/>
  <c r="BJ117" i="183"/>
  <c r="BI117" i="183"/>
  <c r="BH117" i="183"/>
  <c r="BG117" i="183"/>
  <c r="BF117" i="183"/>
  <c r="BE117" i="183"/>
  <c r="BD117" i="183"/>
  <c r="BC117" i="183"/>
  <c r="BB117" i="183"/>
  <c r="BA117" i="183"/>
  <c r="AZ117" i="183"/>
  <c r="AY117" i="183"/>
  <c r="AX117" i="183"/>
  <c r="AW117" i="183"/>
  <c r="AU117" i="183"/>
  <c r="AB117" i="183"/>
  <c r="AA117" i="183" s="1"/>
  <c r="G117" i="183"/>
  <c r="DB116" i="183"/>
  <c r="DA116" i="183"/>
  <c r="CZ116" i="183"/>
  <c r="CY116" i="183"/>
  <c r="CX116" i="183"/>
  <c r="CW116" i="183"/>
  <c r="CV116" i="183"/>
  <c r="CU116" i="183"/>
  <c r="CT116" i="183"/>
  <c r="CS116" i="183"/>
  <c r="CR116" i="183"/>
  <c r="CQ116" i="183"/>
  <c r="CP116" i="183"/>
  <c r="CO116" i="183"/>
  <c r="CN116" i="183"/>
  <c r="CM116" i="183"/>
  <c r="CL116" i="183"/>
  <c r="CK116" i="183"/>
  <c r="CJ116" i="183" s="1"/>
  <c r="BP116" i="183"/>
  <c r="BO116" i="183"/>
  <c r="CI116" i="183" s="1"/>
  <c r="BN116" i="183"/>
  <c r="BM116" i="183"/>
  <c r="BK116" i="183"/>
  <c r="BJ116" i="183"/>
  <c r="BI116" i="183"/>
  <c r="BH116" i="183"/>
  <c r="BG116" i="183"/>
  <c r="BF116" i="183"/>
  <c r="BE116" i="183"/>
  <c r="BD116" i="183"/>
  <c r="BC116" i="183"/>
  <c r="BB116" i="183"/>
  <c r="BA116" i="183"/>
  <c r="AZ116" i="183"/>
  <c r="AY116" i="183"/>
  <c r="AX116" i="183"/>
  <c r="AW116" i="183"/>
  <c r="AU116" i="183"/>
  <c r="AB116" i="183"/>
  <c r="AA116" i="183" s="1"/>
  <c r="G116" i="183"/>
  <c r="DB115" i="183"/>
  <c r="DA115" i="183"/>
  <c r="CZ115" i="183"/>
  <c r="CY115" i="183"/>
  <c r="CX115" i="183"/>
  <c r="CW115" i="183"/>
  <c r="CV115" i="183"/>
  <c r="CU115" i="183"/>
  <c r="CT115" i="183"/>
  <c r="CS115" i="183"/>
  <c r="CR115" i="183"/>
  <c r="CQ115" i="183"/>
  <c r="CP115" i="183"/>
  <c r="CO115" i="183"/>
  <c r="CN115" i="183"/>
  <c r="CM115" i="183"/>
  <c r="CL115" i="183"/>
  <c r="CK115" i="183"/>
  <c r="CJ115" i="183" s="1"/>
  <c r="BP115" i="183"/>
  <c r="BO115" i="183"/>
  <c r="CI115" i="183" s="1"/>
  <c r="BM115" i="183"/>
  <c r="BK115" i="183"/>
  <c r="BJ115" i="183"/>
  <c r="BI115" i="183"/>
  <c r="BH115" i="183"/>
  <c r="BG115" i="183"/>
  <c r="BF115" i="183"/>
  <c r="BE115" i="183"/>
  <c r="BD115" i="183"/>
  <c r="BC115" i="183"/>
  <c r="BB115" i="183"/>
  <c r="BA115" i="183"/>
  <c r="AZ115" i="183"/>
  <c r="AY115" i="183"/>
  <c r="AX115" i="183"/>
  <c r="AW115" i="183"/>
  <c r="AT115" i="183"/>
  <c r="G115" i="183"/>
  <c r="DB114" i="183"/>
  <c r="DA114" i="183"/>
  <c r="CZ114" i="183"/>
  <c r="CY114" i="183"/>
  <c r="CX114" i="183"/>
  <c r="CW114" i="183"/>
  <c r="CV114" i="183"/>
  <c r="CU114" i="183"/>
  <c r="CT114" i="183"/>
  <c r="CS114" i="183"/>
  <c r="CR114" i="183"/>
  <c r="CQ114" i="183"/>
  <c r="CP114" i="183"/>
  <c r="CO114" i="183"/>
  <c r="CN114" i="183"/>
  <c r="CM114" i="183"/>
  <c r="CL114" i="183"/>
  <c r="CK114" i="183"/>
  <c r="BP114" i="183"/>
  <c r="BN114" i="183"/>
  <c r="BM114" i="183"/>
  <c r="BK114" i="183"/>
  <c r="BJ114" i="183"/>
  <c r="BI114" i="183"/>
  <c r="BH114" i="183"/>
  <c r="BG114" i="183"/>
  <c r="BF114" i="183"/>
  <c r="BE114" i="183"/>
  <c r="BD114" i="183"/>
  <c r="BC114" i="183"/>
  <c r="BB114" i="183"/>
  <c r="BA114" i="183"/>
  <c r="AZ114" i="183"/>
  <c r="AY114" i="183"/>
  <c r="AV114" i="183" s="1"/>
  <c r="AX114" i="183"/>
  <c r="AW114" i="183"/>
  <c r="AB114" i="183"/>
  <c r="G114" i="183"/>
  <c r="DB113" i="183"/>
  <c r="DA113" i="183"/>
  <c r="CZ113" i="183"/>
  <c r="CY113" i="183"/>
  <c r="CX113" i="183"/>
  <c r="CW113" i="183"/>
  <c r="CV113" i="183"/>
  <c r="CU113" i="183"/>
  <c r="CT113" i="183"/>
  <c r="CS113" i="183"/>
  <c r="CR113" i="183"/>
  <c r="CQ113" i="183"/>
  <c r="CP113" i="183"/>
  <c r="CO113" i="183"/>
  <c r="CN113" i="183"/>
  <c r="CM113" i="183"/>
  <c r="CL113" i="183"/>
  <c r="CK113" i="183"/>
  <c r="BP113" i="183"/>
  <c r="BO113" i="183" s="1"/>
  <c r="CI113" i="183" s="1"/>
  <c r="BN113" i="183"/>
  <c r="BM113" i="183"/>
  <c r="BK113" i="183"/>
  <c r="BJ113" i="183"/>
  <c r="BI113" i="183"/>
  <c r="BH113" i="183"/>
  <c r="BG113" i="183"/>
  <c r="BF113" i="183"/>
  <c r="BE113" i="183"/>
  <c r="BD113" i="183"/>
  <c r="BC113" i="183"/>
  <c r="BB113" i="183"/>
  <c r="BA113" i="183"/>
  <c r="AZ113" i="183"/>
  <c r="AY113" i="183"/>
  <c r="AX113" i="183"/>
  <c r="AV113" i="183" s="1"/>
  <c r="AW113" i="183"/>
  <c r="AB113" i="183"/>
  <c r="AA113" i="183" s="1"/>
  <c r="AU113" i="183" s="1"/>
  <c r="G113" i="183"/>
  <c r="DB112" i="183"/>
  <c r="DA112" i="183"/>
  <c r="CZ112" i="183"/>
  <c r="CY112" i="183"/>
  <c r="CX112" i="183"/>
  <c r="CW112" i="183"/>
  <c r="CV112" i="183"/>
  <c r="CU112" i="183"/>
  <c r="CT112" i="183"/>
  <c r="CS112" i="183"/>
  <c r="CR112" i="183"/>
  <c r="CQ112" i="183"/>
  <c r="CP112" i="183"/>
  <c r="CO112" i="183"/>
  <c r="CN112" i="183"/>
  <c r="CM112" i="183"/>
  <c r="CL112" i="183"/>
  <c r="CK112" i="183"/>
  <c r="CI112" i="183"/>
  <c r="BP112" i="183"/>
  <c r="BO112" i="183"/>
  <c r="BN112" i="183"/>
  <c r="BM112" i="183"/>
  <c r="BK112" i="183"/>
  <c r="BJ112" i="183"/>
  <c r="BI112" i="183"/>
  <c r="BH112" i="183"/>
  <c r="BG112" i="183"/>
  <c r="BF112" i="183"/>
  <c r="BE112" i="183"/>
  <c r="BD112" i="183"/>
  <c r="BC112" i="183"/>
  <c r="BB112" i="183"/>
  <c r="BA112" i="183"/>
  <c r="AZ112" i="183"/>
  <c r="AY112" i="183"/>
  <c r="AX112" i="183"/>
  <c r="AW112" i="183"/>
  <c r="AV112" i="183"/>
  <c r="AB112" i="183"/>
  <c r="AA112" i="183" s="1"/>
  <c r="AU112" i="183" s="1"/>
  <c r="G112" i="183"/>
  <c r="DB111" i="183"/>
  <c r="DA111" i="183"/>
  <c r="CZ111" i="183"/>
  <c r="CY111" i="183"/>
  <c r="CX111" i="183"/>
  <c r="CW111" i="183"/>
  <c r="CV111" i="183"/>
  <c r="CU111" i="183"/>
  <c r="CT111" i="183"/>
  <c r="CS111" i="183"/>
  <c r="CR111" i="183"/>
  <c r="CQ111" i="183"/>
  <c r="CP111" i="183"/>
  <c r="CO111" i="183"/>
  <c r="CN111" i="183"/>
  <c r="CM111" i="183"/>
  <c r="CL111" i="183"/>
  <c r="CK111" i="183"/>
  <c r="BP111" i="183"/>
  <c r="BO111" i="183"/>
  <c r="CI111" i="183" s="1"/>
  <c r="BN111" i="183"/>
  <c r="BM111" i="183"/>
  <c r="BK111" i="183"/>
  <c r="BJ111" i="183"/>
  <c r="BI111" i="183"/>
  <c r="BH111" i="183"/>
  <c r="BG111" i="183"/>
  <c r="BF111" i="183"/>
  <c r="BE111" i="183"/>
  <c r="BD111" i="183"/>
  <c r="BC111" i="183"/>
  <c r="BB111" i="183"/>
  <c r="BA111" i="183"/>
  <c r="AZ111" i="183"/>
  <c r="AY111" i="183"/>
  <c r="AX111" i="183"/>
  <c r="AV111" i="183" s="1"/>
  <c r="AW111" i="183"/>
  <c r="AB111" i="183"/>
  <c r="AA111" i="183" s="1"/>
  <c r="AU111" i="183" s="1"/>
  <c r="G111" i="183"/>
  <c r="DB110" i="183"/>
  <c r="DB130" i="183" s="1"/>
  <c r="DA110" i="183"/>
  <c r="DA130" i="183" s="1"/>
  <c r="CZ110" i="183"/>
  <c r="CY110" i="183"/>
  <c r="CX110" i="183"/>
  <c r="CX130" i="183" s="1"/>
  <c r="CW110" i="183"/>
  <c r="CW130" i="183" s="1"/>
  <c r="CV110" i="183"/>
  <c r="CU110" i="183"/>
  <c r="CT110" i="183"/>
  <c r="CT130" i="183" s="1"/>
  <c r="CS110" i="183"/>
  <c r="CS130" i="183" s="1"/>
  <c r="CR110" i="183"/>
  <c r="CQ110" i="183"/>
  <c r="CQ130" i="183" s="1"/>
  <c r="CP110" i="183"/>
  <c r="CP130" i="183" s="1"/>
  <c r="CO110" i="183"/>
  <c r="CO130" i="183" s="1"/>
  <c r="CN110" i="183"/>
  <c r="CN130" i="183" s="1"/>
  <c r="CM110" i="183"/>
  <c r="CM130" i="183" s="1"/>
  <c r="CL110" i="183"/>
  <c r="CL130" i="183" s="1"/>
  <c r="CK110" i="183"/>
  <c r="BP110" i="183"/>
  <c r="BO110" i="183"/>
  <c r="CI110" i="183" s="1"/>
  <c r="BN110" i="183"/>
  <c r="BM110" i="183"/>
  <c r="BK110" i="183"/>
  <c r="BK130" i="183" s="1"/>
  <c r="BJ110" i="183"/>
  <c r="BJ130" i="183" s="1"/>
  <c r="BI110" i="183"/>
  <c r="BI130" i="183" s="1"/>
  <c r="BH110" i="183"/>
  <c r="BG110" i="183"/>
  <c r="BG130" i="183" s="1"/>
  <c r="BF110" i="183"/>
  <c r="BF130" i="183" s="1"/>
  <c r="BE110" i="183"/>
  <c r="BE130" i="183" s="1"/>
  <c r="BD110" i="183"/>
  <c r="BD130" i="183" s="1"/>
  <c r="BC110" i="183"/>
  <c r="BC130" i="183" s="1"/>
  <c r="BB110" i="183"/>
  <c r="BB130" i="183" s="1"/>
  <c r="BA110" i="183"/>
  <c r="BA130" i="183" s="1"/>
  <c r="AZ110" i="183"/>
  <c r="AZ130" i="183" s="1"/>
  <c r="AY110" i="183"/>
  <c r="AY130" i="183" s="1"/>
  <c r="AW110" i="183"/>
  <c r="AW130" i="183" s="1"/>
  <c r="AD110" i="183"/>
  <c r="AD130" i="183" s="1"/>
  <c r="AB110" i="183"/>
  <c r="AA110" i="183" s="1"/>
  <c r="AU110" i="183" s="1"/>
  <c r="G110" i="183"/>
  <c r="G130" i="183" s="1"/>
  <c r="DB109" i="183"/>
  <c r="DA109" i="183"/>
  <c r="CZ109" i="183"/>
  <c r="CY109" i="183"/>
  <c r="CX109" i="183"/>
  <c r="CW109" i="183"/>
  <c r="CV109" i="183"/>
  <c r="CU109" i="183"/>
  <c r="CT109" i="183"/>
  <c r="CS109" i="183"/>
  <c r="CR109" i="183"/>
  <c r="CQ109" i="183"/>
  <c r="CP109" i="183"/>
  <c r="CO109" i="183"/>
  <c r="CN109" i="183"/>
  <c r="CM109" i="183"/>
  <c r="CL109" i="183"/>
  <c r="CK109" i="183"/>
  <c r="CJ109" i="183" s="1"/>
  <c r="BP109" i="183"/>
  <c r="BO109" i="183" s="1"/>
  <c r="CI109" i="183" s="1"/>
  <c r="BN109" i="183"/>
  <c r="BK109" i="183"/>
  <c r="BJ109" i="183"/>
  <c r="BI109" i="183"/>
  <c r="BH109" i="183"/>
  <c r="BG109" i="183"/>
  <c r="BF109" i="183"/>
  <c r="BE109" i="183"/>
  <c r="BD109" i="183"/>
  <c r="BC109" i="183"/>
  <c r="BB109" i="183"/>
  <c r="BA109" i="183"/>
  <c r="AZ109" i="183"/>
  <c r="AY109" i="183"/>
  <c r="AX109" i="183"/>
  <c r="AW109" i="183"/>
  <c r="AV109" i="183" s="1"/>
  <c r="AB109" i="183"/>
  <c r="AA109" i="183" s="1"/>
  <c r="AU109" i="183" s="1"/>
  <c r="G109" i="183"/>
  <c r="DB108" i="183"/>
  <c r="DA108" i="183"/>
  <c r="CZ108" i="183"/>
  <c r="CY108" i="183"/>
  <c r="CX108" i="183"/>
  <c r="CW108" i="183"/>
  <c r="CV108" i="183"/>
  <c r="CU108" i="183"/>
  <c r="CT108" i="183"/>
  <c r="CS108" i="183"/>
  <c r="CR108" i="183"/>
  <c r="CQ108" i="183"/>
  <c r="CP108" i="183"/>
  <c r="CO108" i="183"/>
  <c r="CN108" i="183"/>
  <c r="CM108" i="183"/>
  <c r="CL108" i="183"/>
  <c r="CK108" i="183"/>
  <c r="CJ108" i="183" s="1"/>
  <c r="BP108" i="183"/>
  <c r="BO108" i="183"/>
  <c r="CI108" i="183" s="1"/>
  <c r="BN108" i="183"/>
  <c r="BK108" i="183"/>
  <c r="BJ108" i="183"/>
  <c r="BI108" i="183"/>
  <c r="BH108" i="183"/>
  <c r="BG108" i="183"/>
  <c r="BF108" i="183"/>
  <c r="BE108" i="183"/>
  <c r="BD108" i="183"/>
  <c r="BC108" i="183"/>
  <c r="BB108" i="183"/>
  <c r="BA108" i="183"/>
  <c r="AZ108" i="183"/>
  <c r="AY108" i="183"/>
  <c r="AX108" i="183"/>
  <c r="AW108" i="183"/>
  <c r="AV108" i="183" s="1"/>
  <c r="AB108" i="183"/>
  <c r="AA108" i="183"/>
  <c r="AU108" i="183" s="1"/>
  <c r="G108" i="183"/>
  <c r="DB107" i="183"/>
  <c r="DA107" i="183"/>
  <c r="CZ107" i="183"/>
  <c r="CY107" i="183"/>
  <c r="CX107" i="183"/>
  <c r="CW107" i="183"/>
  <c r="CV107" i="183"/>
  <c r="CU107" i="183"/>
  <c r="CT107" i="183"/>
  <c r="CS107" i="183"/>
  <c r="CR107" i="183"/>
  <c r="CQ107" i="183"/>
  <c r="CP107" i="183"/>
  <c r="CO107" i="183"/>
  <c r="CN107" i="183"/>
  <c r="CM107" i="183"/>
  <c r="CL107" i="183"/>
  <c r="CK107" i="183"/>
  <c r="CJ107" i="183"/>
  <c r="BP107" i="183"/>
  <c r="BN107" i="183"/>
  <c r="BK107" i="183"/>
  <c r="BJ107" i="183"/>
  <c r="BI107" i="183"/>
  <c r="BH107" i="183"/>
  <c r="BG107" i="183"/>
  <c r="BF107" i="183"/>
  <c r="BE107" i="183"/>
  <c r="BD107" i="183"/>
  <c r="BC107" i="183"/>
  <c r="BB107" i="183"/>
  <c r="BA107" i="183"/>
  <c r="AZ107" i="183"/>
  <c r="AY107" i="183"/>
  <c r="AW107" i="183"/>
  <c r="AD107" i="183"/>
  <c r="AB107" i="183"/>
  <c r="AA107" i="183"/>
  <c r="AU107" i="183" s="1"/>
  <c r="G107" i="183"/>
  <c r="BO107" i="183" s="1"/>
  <c r="CI107" i="183" s="1"/>
  <c r="CH106" i="183"/>
  <c r="CG106" i="183"/>
  <c r="CF106" i="183"/>
  <c r="CE106" i="183"/>
  <c r="CD106" i="183"/>
  <c r="CC106" i="183"/>
  <c r="CB106" i="183"/>
  <c r="CA106" i="183"/>
  <c r="BZ106" i="183"/>
  <c r="BY106" i="183"/>
  <c r="BX106" i="183"/>
  <c r="BW106" i="183"/>
  <c r="BU106" i="183"/>
  <c r="BT106" i="183"/>
  <c r="BR106" i="183"/>
  <c r="BQ106" i="183"/>
  <c r="AT106" i="183"/>
  <c r="AS106" i="183"/>
  <c r="AR106" i="183"/>
  <c r="AP106" i="183"/>
  <c r="AO106" i="183"/>
  <c r="AN106" i="183"/>
  <c r="AM106" i="183"/>
  <c r="AL106" i="183"/>
  <c r="AK106" i="183"/>
  <c r="AJ106" i="183"/>
  <c r="AI106" i="183"/>
  <c r="AH106" i="183"/>
  <c r="AG106" i="183"/>
  <c r="AE106" i="183"/>
  <c r="AC106" i="183"/>
  <c r="Y106" i="183"/>
  <c r="X106" i="183"/>
  <c r="W106" i="183"/>
  <c r="V106" i="183"/>
  <c r="U106" i="183"/>
  <c r="T106" i="183"/>
  <c r="S106" i="183"/>
  <c r="R106" i="183"/>
  <c r="Q106" i="183"/>
  <c r="P106" i="183"/>
  <c r="O106" i="183"/>
  <c r="N106" i="183"/>
  <c r="M106" i="183"/>
  <c r="L106" i="183"/>
  <c r="K106" i="183"/>
  <c r="J106" i="183"/>
  <c r="I106" i="183"/>
  <c r="H106" i="183"/>
  <c r="DB105" i="183"/>
  <c r="DA105" i="183"/>
  <c r="CZ105" i="183"/>
  <c r="CY105" i="183"/>
  <c r="CX105" i="183"/>
  <c r="CW105" i="183"/>
  <c r="CV105" i="183"/>
  <c r="CU105" i="183"/>
  <c r="CT105" i="183"/>
  <c r="CS105" i="183"/>
  <c r="CR105" i="183"/>
  <c r="CQ105" i="183"/>
  <c r="CP105" i="183"/>
  <c r="CO105" i="183"/>
  <c r="CN105" i="183"/>
  <c r="CM105" i="183"/>
  <c r="CL105" i="183"/>
  <c r="CK105" i="183"/>
  <c r="CJ105" i="183" s="1"/>
  <c r="BP105" i="183"/>
  <c r="BO105" i="183"/>
  <c r="CI105" i="183" s="1"/>
  <c r="BN105" i="183"/>
  <c r="BK105" i="183"/>
  <c r="BJ105" i="183"/>
  <c r="BI105" i="183"/>
  <c r="BH105" i="183"/>
  <c r="BG105" i="183"/>
  <c r="BF105" i="183"/>
  <c r="BE105" i="183"/>
  <c r="BD105" i="183"/>
  <c r="BC105" i="183"/>
  <c r="BB105" i="183"/>
  <c r="BA105" i="183"/>
  <c r="AZ105" i="183"/>
  <c r="AY105" i="183"/>
  <c r="AX105" i="183"/>
  <c r="AW105" i="183"/>
  <c r="AV105" i="183" s="1"/>
  <c r="AB105" i="183"/>
  <c r="AA105" i="183"/>
  <c r="AU105" i="183" s="1"/>
  <c r="G105" i="183"/>
  <c r="DB104" i="183"/>
  <c r="DA104" i="183"/>
  <c r="CZ104" i="183"/>
  <c r="CY104" i="183"/>
  <c r="CX104" i="183"/>
  <c r="CW104" i="183"/>
  <c r="CV104" i="183"/>
  <c r="CU104" i="183"/>
  <c r="CT104" i="183"/>
  <c r="CS104" i="183"/>
  <c r="CR104" i="183"/>
  <c r="CQ104" i="183"/>
  <c r="CP104" i="183"/>
  <c r="CO104" i="183"/>
  <c r="CN104" i="183"/>
  <c r="CM104" i="183"/>
  <c r="CL104" i="183"/>
  <c r="CK104" i="183"/>
  <c r="CJ104" i="183"/>
  <c r="BP104" i="183"/>
  <c r="BN104" i="183"/>
  <c r="BK104" i="183"/>
  <c r="BJ104" i="183"/>
  <c r="BI104" i="183"/>
  <c r="BH104" i="183"/>
  <c r="BG104" i="183"/>
  <c r="BF104" i="183"/>
  <c r="BE104" i="183"/>
  <c r="BD104" i="183"/>
  <c r="BC104" i="183"/>
  <c r="BB104" i="183"/>
  <c r="BA104" i="183"/>
  <c r="AZ104" i="183"/>
  <c r="AY104" i="183"/>
  <c r="AX104" i="183"/>
  <c r="AW104" i="183"/>
  <c r="AV104" i="183"/>
  <c r="AQ104" i="183"/>
  <c r="AB104" i="183"/>
  <c r="AA104" i="183"/>
  <c r="AU104" i="183" s="1"/>
  <c r="G104" i="183"/>
  <c r="BO104" i="183" s="1"/>
  <c r="CI104" i="183" s="1"/>
  <c r="DB103" i="183"/>
  <c r="DA103" i="183"/>
  <c r="CZ103" i="183"/>
  <c r="CY103" i="183"/>
  <c r="CX103" i="183"/>
  <c r="CW103" i="183"/>
  <c r="CV103" i="183"/>
  <c r="CU103" i="183"/>
  <c r="CT103" i="183"/>
  <c r="CS103" i="183"/>
  <c r="CR103" i="183"/>
  <c r="CQ103" i="183"/>
  <c r="CP103" i="183"/>
  <c r="CO103" i="183"/>
  <c r="CN103" i="183"/>
  <c r="CM103" i="183"/>
  <c r="CL103" i="183"/>
  <c r="CK103" i="183"/>
  <c r="CJ103" i="183"/>
  <c r="BP103" i="183"/>
  <c r="BN103" i="183"/>
  <c r="BK103" i="183"/>
  <c r="BJ103" i="183"/>
  <c r="BI103" i="183"/>
  <c r="BH103" i="183"/>
  <c r="BG103" i="183"/>
  <c r="BF103" i="183"/>
  <c r="BE103" i="183"/>
  <c r="BD103" i="183"/>
  <c r="BC103" i="183"/>
  <c r="BB103" i="183"/>
  <c r="BA103" i="183"/>
  <c r="AZ103" i="183"/>
  <c r="AY103" i="183"/>
  <c r="AX103" i="183"/>
  <c r="AW103" i="183"/>
  <c r="AV103" i="183"/>
  <c r="AQ103" i="183"/>
  <c r="AB103" i="183"/>
  <c r="AA103" i="183"/>
  <c r="AU103" i="183" s="1"/>
  <c r="G103" i="183"/>
  <c r="BO103" i="183" s="1"/>
  <c r="CI103" i="183" s="1"/>
  <c r="DB102" i="183"/>
  <c r="DA102" i="183"/>
  <c r="CZ102" i="183"/>
  <c r="CY102" i="183"/>
  <c r="CX102" i="183"/>
  <c r="CW102" i="183"/>
  <c r="CV102" i="183"/>
  <c r="CU102" i="183"/>
  <c r="CT102" i="183"/>
  <c r="CS102" i="183"/>
  <c r="CR102" i="183"/>
  <c r="CQ102" i="183"/>
  <c r="CP102" i="183"/>
  <c r="CO102" i="183"/>
  <c r="CN102" i="183"/>
  <c r="CM102" i="183"/>
  <c r="CL102" i="183"/>
  <c r="CK102" i="183"/>
  <c r="CJ102" i="183"/>
  <c r="CE102" i="183"/>
  <c r="BP102" i="183"/>
  <c r="BN102" i="183"/>
  <c r="BJ102" i="183"/>
  <c r="BI102" i="183"/>
  <c r="BH102" i="183"/>
  <c r="BG102" i="183"/>
  <c r="BF102" i="183"/>
  <c r="BE102" i="183"/>
  <c r="BD102" i="183"/>
  <c r="BC102" i="183"/>
  <c r="BB102" i="183"/>
  <c r="BA102" i="183"/>
  <c r="AY102" i="183"/>
  <c r="AW102" i="183"/>
  <c r="AQ102" i="183"/>
  <c r="BK102" i="183" s="1"/>
  <c r="AF102" i="183"/>
  <c r="AF136" i="183" s="1"/>
  <c r="AD102" i="183"/>
  <c r="AD136" i="183" s="1"/>
  <c r="AC102" i="183"/>
  <c r="AC136" i="183" s="1"/>
  <c r="G102" i="183"/>
  <c r="BO102" i="183" s="1"/>
  <c r="CI102" i="183" s="1"/>
  <c r="DB101" i="183"/>
  <c r="DA101" i="183"/>
  <c r="CZ101" i="183"/>
  <c r="CY101" i="183"/>
  <c r="CX101" i="183"/>
  <c r="CW101" i="183"/>
  <c r="CV101" i="183"/>
  <c r="CU101" i="183"/>
  <c r="CT101" i="183"/>
  <c r="CS101" i="183"/>
  <c r="CR101" i="183"/>
  <c r="CQ101" i="183"/>
  <c r="CP101" i="183"/>
  <c r="CO101" i="183"/>
  <c r="CN101" i="183"/>
  <c r="CM101" i="183"/>
  <c r="CL101" i="183"/>
  <c r="CK101" i="183"/>
  <c r="CJ101" i="183"/>
  <c r="BP101" i="183"/>
  <c r="BN101" i="183"/>
  <c r="BK101" i="183"/>
  <c r="BJ101" i="183"/>
  <c r="BI101" i="183"/>
  <c r="BH101" i="183"/>
  <c r="BG101" i="183"/>
  <c r="BF101" i="183"/>
  <c r="BE101" i="183"/>
  <c r="BD101" i="183"/>
  <c r="BC101" i="183"/>
  <c r="BB101" i="183"/>
  <c r="BA101" i="183"/>
  <c r="AZ101" i="183"/>
  <c r="AY101" i="183"/>
  <c r="AX101" i="183"/>
  <c r="AW101" i="183"/>
  <c r="AV101" i="183"/>
  <c r="AB101" i="183"/>
  <c r="G101" i="183"/>
  <c r="BO101" i="183" s="1"/>
  <c r="CI101" i="183" s="1"/>
  <c r="DB100" i="183"/>
  <c r="DA100" i="183"/>
  <c r="CZ100" i="183"/>
  <c r="CY100" i="183"/>
  <c r="CX100" i="183"/>
  <c r="CW100" i="183"/>
  <c r="CV100" i="183"/>
  <c r="CU100" i="183"/>
  <c r="CT100" i="183"/>
  <c r="CS100" i="183"/>
  <c r="CR100" i="183"/>
  <c r="CQ100" i="183"/>
  <c r="CP100" i="183"/>
  <c r="CO100" i="183"/>
  <c r="CN100" i="183"/>
  <c r="CM100" i="183"/>
  <c r="CL100" i="183"/>
  <c r="CJ100" i="183" s="1"/>
  <c r="CK100" i="183"/>
  <c r="BP100" i="183"/>
  <c r="BO100" i="183" s="1"/>
  <c r="CI100" i="183" s="1"/>
  <c r="BN100" i="183"/>
  <c r="BK100" i="183"/>
  <c r="BJ100" i="183"/>
  <c r="BI100" i="183"/>
  <c r="BH100" i="183"/>
  <c r="BG100" i="183"/>
  <c r="BF100" i="183"/>
  <c r="BE100" i="183"/>
  <c r="BD100" i="183"/>
  <c r="BC100" i="183"/>
  <c r="BB100" i="183"/>
  <c r="BA100" i="183"/>
  <c r="AZ100" i="183"/>
  <c r="AY100" i="183"/>
  <c r="AX100" i="183"/>
  <c r="AV100" i="183" s="1"/>
  <c r="AW100" i="183"/>
  <c r="AQ100" i="183"/>
  <c r="AB100" i="183" s="1"/>
  <c r="AA100" i="183" s="1"/>
  <c r="AU100" i="183" s="1"/>
  <c r="G100" i="183"/>
  <c r="DB99" i="183"/>
  <c r="DA99" i="183"/>
  <c r="CZ99" i="183"/>
  <c r="CY99" i="183"/>
  <c r="CX99" i="183"/>
  <c r="CW99" i="183"/>
  <c r="CV99" i="183"/>
  <c r="CU99" i="183"/>
  <c r="CT99" i="183"/>
  <c r="CS99" i="183"/>
  <c r="CR99" i="183"/>
  <c r="CQ99" i="183"/>
  <c r="CP99" i="183"/>
  <c r="CO99" i="183"/>
  <c r="CN99" i="183"/>
  <c r="CM99" i="183"/>
  <c r="CL99" i="183"/>
  <c r="CJ99" i="183" s="1"/>
  <c r="CK99" i="183"/>
  <c r="BP99" i="183"/>
  <c r="BO99" i="183" s="1"/>
  <c r="CI99" i="183" s="1"/>
  <c r="BN99" i="183"/>
  <c r="BJ99" i="183"/>
  <c r="BI99" i="183"/>
  <c r="BH99" i="183"/>
  <c r="BG99" i="183"/>
  <c r="BF99" i="183"/>
  <c r="BE99" i="183"/>
  <c r="BD99" i="183"/>
  <c r="BC99" i="183"/>
  <c r="BB99" i="183"/>
  <c r="BA99" i="183"/>
  <c r="AZ99" i="183"/>
  <c r="AY99" i="183"/>
  <c r="AX99" i="183"/>
  <c r="AW99" i="183"/>
  <c r="AQ99" i="183"/>
  <c r="BK99" i="183" s="1"/>
  <c r="G99" i="183"/>
  <c r="DB98" i="183"/>
  <c r="DA98" i="183"/>
  <c r="CZ98" i="183"/>
  <c r="CY98" i="183"/>
  <c r="CX98" i="183"/>
  <c r="CW98" i="183"/>
  <c r="CV98" i="183"/>
  <c r="CU98" i="183"/>
  <c r="CT98" i="183"/>
  <c r="CS98" i="183"/>
  <c r="CR98" i="183"/>
  <c r="CQ98" i="183"/>
  <c r="CP98" i="183"/>
  <c r="CO98" i="183"/>
  <c r="CN98" i="183"/>
  <c r="CM98" i="183"/>
  <c r="CL98" i="183"/>
  <c r="CJ98" i="183" s="1"/>
  <c r="CK98" i="183"/>
  <c r="BP98" i="183"/>
  <c r="BO98" i="183" s="1"/>
  <c r="CI98" i="183" s="1"/>
  <c r="BN98" i="183"/>
  <c r="BM98" i="183"/>
  <c r="BM106" i="183" s="1"/>
  <c r="BL98" i="183"/>
  <c r="BL136" i="183" s="1"/>
  <c r="BJ98" i="183"/>
  <c r="BI98" i="183"/>
  <c r="BH98" i="183"/>
  <c r="BG98" i="183"/>
  <c r="BF98" i="183"/>
  <c r="BE98" i="183"/>
  <c r="BD98" i="183"/>
  <c r="BC98" i="183"/>
  <c r="BB98" i="183"/>
  <c r="BA98" i="183"/>
  <c r="AZ98" i="183"/>
  <c r="AY98" i="183"/>
  <c r="AX98" i="183"/>
  <c r="AW98" i="183"/>
  <c r="AQ98" i="183"/>
  <c r="BK98" i="183" s="1"/>
  <c r="AV98" i="183" s="1"/>
  <c r="AB98" i="183"/>
  <c r="AA98" i="183"/>
  <c r="AU98" i="183" s="1"/>
  <c r="G98" i="183"/>
  <c r="DB97" i="183"/>
  <c r="DA97" i="183"/>
  <c r="CZ97" i="183"/>
  <c r="CY97" i="183"/>
  <c r="CX97" i="183"/>
  <c r="CW97" i="183"/>
  <c r="CV97" i="183"/>
  <c r="CU97" i="183"/>
  <c r="CT97" i="183"/>
  <c r="CS97" i="183"/>
  <c r="CR97" i="183"/>
  <c r="CQ97" i="183"/>
  <c r="CP97" i="183"/>
  <c r="CO97" i="183"/>
  <c r="CN97" i="183"/>
  <c r="CM97" i="183"/>
  <c r="CL97" i="183"/>
  <c r="CK97" i="183"/>
  <c r="CJ97" i="183"/>
  <c r="BP97" i="183"/>
  <c r="BN97" i="183"/>
  <c r="BK97" i="183"/>
  <c r="BJ97" i="183"/>
  <c r="BI97" i="183"/>
  <c r="BH97" i="183"/>
  <c r="BG97" i="183"/>
  <c r="BF97" i="183"/>
  <c r="BE97" i="183"/>
  <c r="BD97" i="183"/>
  <c r="BC97" i="183"/>
  <c r="BB97" i="183"/>
  <c r="BA97" i="183"/>
  <c r="AZ97" i="183"/>
  <c r="AY97" i="183"/>
  <c r="AX97" i="183"/>
  <c r="AW97" i="183"/>
  <c r="AV97" i="183"/>
  <c r="AB97" i="183"/>
  <c r="G97" i="183"/>
  <c r="BO97" i="183" s="1"/>
  <c r="CI97" i="183" s="1"/>
  <c r="DB96" i="183"/>
  <c r="DA96" i="183"/>
  <c r="CZ96" i="183"/>
  <c r="CY96" i="183"/>
  <c r="CX96" i="183"/>
  <c r="CW96" i="183"/>
  <c r="CV96" i="183"/>
  <c r="CU96" i="183"/>
  <c r="CT96" i="183"/>
  <c r="CS96" i="183"/>
  <c r="CR96" i="183"/>
  <c r="CQ96" i="183"/>
  <c r="CP96" i="183"/>
  <c r="CO96" i="183"/>
  <c r="CN96" i="183"/>
  <c r="CM96" i="183"/>
  <c r="CJ96" i="183" s="1"/>
  <c r="CL96" i="183"/>
  <c r="CK96" i="183"/>
  <c r="BP96" i="183"/>
  <c r="BN96" i="183"/>
  <c r="BK96" i="183"/>
  <c r="BJ96" i="183"/>
  <c r="BI96" i="183"/>
  <c r="BH96" i="183"/>
  <c r="BG96" i="183"/>
  <c r="BF96" i="183"/>
  <c r="BE96" i="183"/>
  <c r="BD96" i="183"/>
  <c r="BC96" i="183"/>
  <c r="BB96" i="183"/>
  <c r="BA96" i="183"/>
  <c r="AZ96" i="183"/>
  <c r="AY96" i="183"/>
  <c r="AV96" i="183" s="1"/>
  <c r="AX96" i="183"/>
  <c r="AW96" i="183"/>
  <c r="AQ96" i="183"/>
  <c r="AB96" i="183"/>
  <c r="G96" i="183"/>
  <c r="AA96" i="183" s="1"/>
  <c r="AU96" i="183" s="1"/>
  <c r="DB95" i="183"/>
  <c r="DA95" i="183"/>
  <c r="CZ95" i="183"/>
  <c r="CY95" i="183"/>
  <c r="CX95" i="183"/>
  <c r="CW95" i="183"/>
  <c r="CV95" i="183"/>
  <c r="CU95" i="183"/>
  <c r="CT95" i="183"/>
  <c r="CS95" i="183"/>
  <c r="CR95" i="183"/>
  <c r="CQ95" i="183"/>
  <c r="CP95" i="183"/>
  <c r="CO95" i="183"/>
  <c r="CN95" i="183"/>
  <c r="CM95" i="183"/>
  <c r="CJ95" i="183" s="1"/>
  <c r="CL95" i="183"/>
  <c r="CK95" i="183"/>
  <c r="CI95" i="183"/>
  <c r="CE95" i="183"/>
  <c r="CE136" i="183" s="1"/>
  <c r="BP95" i="183"/>
  <c r="BO95" i="183"/>
  <c r="BN95" i="183"/>
  <c r="BK95" i="183"/>
  <c r="BJ95" i="183"/>
  <c r="BI95" i="183"/>
  <c r="BH95" i="183"/>
  <c r="BG95" i="183"/>
  <c r="BF95" i="183"/>
  <c r="BE95" i="183"/>
  <c r="BD95" i="183"/>
  <c r="BC95" i="183"/>
  <c r="BB95" i="183"/>
  <c r="BA95" i="183"/>
  <c r="AZ95" i="183"/>
  <c r="AY95" i="183"/>
  <c r="AX95" i="183"/>
  <c r="AW95" i="183"/>
  <c r="AV95" i="183"/>
  <c r="AQ95" i="183"/>
  <c r="AB95" i="183"/>
  <c r="AA95" i="183"/>
  <c r="AU95" i="183" s="1"/>
  <c r="G95" i="183"/>
  <c r="DB94" i="183"/>
  <c r="DA94" i="183"/>
  <c r="CZ94" i="183"/>
  <c r="CY94" i="183"/>
  <c r="CX94" i="183"/>
  <c r="CW94" i="183"/>
  <c r="CV94" i="183"/>
  <c r="CU94" i="183"/>
  <c r="CT94" i="183"/>
  <c r="CS94" i="183"/>
  <c r="CR94" i="183"/>
  <c r="CQ94" i="183"/>
  <c r="CP94" i="183"/>
  <c r="CO94" i="183"/>
  <c r="CN94" i="183"/>
  <c r="CM94" i="183"/>
  <c r="CL94" i="183"/>
  <c r="CK94" i="183"/>
  <c r="CJ94" i="183"/>
  <c r="BP94" i="183"/>
  <c r="BN94" i="183"/>
  <c r="BK94" i="183"/>
  <c r="BJ94" i="183"/>
  <c r="BI94" i="183"/>
  <c r="BH94" i="183"/>
  <c r="BG94" i="183"/>
  <c r="BF94" i="183"/>
  <c r="BE94" i="183"/>
  <c r="BD94" i="183"/>
  <c r="BC94" i="183"/>
  <c r="BB94" i="183"/>
  <c r="BA94" i="183"/>
  <c r="AZ94" i="183"/>
  <c r="AY94" i="183"/>
  <c r="AX94" i="183"/>
  <c r="AW94" i="183"/>
  <c r="AV94" i="183"/>
  <c r="AB94" i="183"/>
  <c r="G94" i="183"/>
  <c r="BO94" i="183" s="1"/>
  <c r="CI94" i="183" s="1"/>
  <c r="DB93" i="183"/>
  <c r="DA93" i="183"/>
  <c r="CZ93" i="183"/>
  <c r="CY93" i="183"/>
  <c r="CX93" i="183"/>
  <c r="CW93" i="183"/>
  <c r="CV93" i="183"/>
  <c r="CU93" i="183"/>
  <c r="CT93" i="183"/>
  <c r="CS93" i="183"/>
  <c r="CR93" i="183"/>
  <c r="CQ93" i="183"/>
  <c r="CP93" i="183"/>
  <c r="CO93" i="183"/>
  <c r="CN93" i="183"/>
  <c r="CM93" i="183"/>
  <c r="CJ93" i="183" s="1"/>
  <c r="CL93" i="183"/>
  <c r="CK93" i="183"/>
  <c r="BP93" i="183"/>
  <c r="BO93" i="183" s="1"/>
  <c r="CI93" i="183" s="1"/>
  <c r="BN93" i="183"/>
  <c r="BK93" i="183"/>
  <c r="BJ93" i="183"/>
  <c r="BI93" i="183"/>
  <c r="BH93" i="183"/>
  <c r="BG93" i="183"/>
  <c r="BF93" i="183"/>
  <c r="BE93" i="183"/>
  <c r="BD93" i="183"/>
  <c r="BC93" i="183"/>
  <c r="BB93" i="183"/>
  <c r="BA93" i="183"/>
  <c r="AZ93" i="183"/>
  <c r="AY93" i="183"/>
  <c r="AV93" i="183" s="1"/>
  <c r="AX93" i="183"/>
  <c r="AW93" i="183"/>
  <c r="AB93" i="183"/>
  <c r="AA93" i="183" s="1"/>
  <c r="AU93" i="183" s="1"/>
  <c r="G93" i="183"/>
  <c r="DB92" i="183"/>
  <c r="DA92" i="183"/>
  <c r="CZ92" i="183"/>
  <c r="CY92" i="183"/>
  <c r="CX92" i="183"/>
  <c r="CW92" i="183"/>
  <c r="CV92" i="183"/>
  <c r="CU92" i="183"/>
  <c r="CT92" i="183"/>
  <c r="CS92" i="183"/>
  <c r="CR92" i="183"/>
  <c r="CQ92" i="183"/>
  <c r="CP92" i="183"/>
  <c r="CO92" i="183"/>
  <c r="CN92" i="183"/>
  <c r="CM92" i="183"/>
  <c r="CL92" i="183"/>
  <c r="CK92" i="183"/>
  <c r="CJ92" i="183" s="1"/>
  <c r="BP92" i="183"/>
  <c r="BO92" i="183" s="1"/>
  <c r="CI92" i="183" s="1"/>
  <c r="BN92" i="183"/>
  <c r="BJ92" i="183"/>
  <c r="BI92" i="183"/>
  <c r="BH92" i="183"/>
  <c r="BG92" i="183"/>
  <c r="BF92" i="183"/>
  <c r="BE92" i="183"/>
  <c r="BD92" i="183"/>
  <c r="BC92" i="183"/>
  <c r="BB92" i="183"/>
  <c r="BA92" i="183"/>
  <c r="AZ92" i="183"/>
  <c r="AY92" i="183"/>
  <c r="AX92" i="183"/>
  <c r="AW92" i="183"/>
  <c r="AQ92" i="183"/>
  <c r="BK92" i="183" s="1"/>
  <c r="G92" i="183"/>
  <c r="DB91" i="183"/>
  <c r="DB136" i="183" s="1"/>
  <c r="DA91" i="183"/>
  <c r="DA106" i="183" s="1"/>
  <c r="CZ91" i="183"/>
  <c r="CY91" i="183"/>
  <c r="CY136" i="183" s="1"/>
  <c r="CX91" i="183"/>
  <c r="CX136" i="183" s="1"/>
  <c r="CW91" i="183"/>
  <c r="CW106" i="183" s="1"/>
  <c r="CV91" i="183"/>
  <c r="CU91" i="183"/>
  <c r="CU136" i="183" s="1"/>
  <c r="CT91" i="183"/>
  <c r="CT136" i="183" s="1"/>
  <c r="CS91" i="183"/>
  <c r="CS106" i="183" s="1"/>
  <c r="CR91" i="183"/>
  <c r="CQ91" i="183"/>
  <c r="CQ136" i="183" s="1"/>
  <c r="CP91" i="183"/>
  <c r="CP136" i="183" s="1"/>
  <c r="CO91" i="183"/>
  <c r="CO136" i="183" s="1"/>
  <c r="CN91" i="183"/>
  <c r="CM91" i="183"/>
  <c r="CM136" i="183" s="1"/>
  <c r="CL91" i="183"/>
  <c r="CL136" i="183" s="1"/>
  <c r="CK91" i="183"/>
  <c r="CK136" i="183" s="1"/>
  <c r="BP91" i="183"/>
  <c r="BP106" i="183" s="1"/>
  <c r="BN91" i="183"/>
  <c r="BJ91" i="183"/>
  <c r="BJ136" i="183" s="1"/>
  <c r="BI91" i="183"/>
  <c r="BI136" i="183" s="1"/>
  <c r="BH91" i="183"/>
  <c r="BH136" i="183" s="1"/>
  <c r="BG91" i="183"/>
  <c r="BG136" i="183" s="1"/>
  <c r="BF91" i="183"/>
  <c r="BF136" i="183" s="1"/>
  <c r="BE91" i="183"/>
  <c r="BE136" i="183" s="1"/>
  <c r="BD91" i="183"/>
  <c r="BD136" i="183" s="1"/>
  <c r="BC91" i="183"/>
  <c r="BC136" i="183" s="1"/>
  <c r="BB91" i="183"/>
  <c r="BB136" i="183" s="1"/>
  <c r="BA91" i="183"/>
  <c r="BA136" i="183" s="1"/>
  <c r="AZ91" i="183"/>
  <c r="AY91" i="183"/>
  <c r="AY136" i="183" s="1"/>
  <c r="AX91" i="183"/>
  <c r="AW91" i="183"/>
  <c r="AW136" i="183" s="1"/>
  <c r="AQ91" i="183"/>
  <c r="AQ136" i="183" s="1"/>
  <c r="G91" i="183"/>
  <c r="G136" i="183" s="1"/>
  <c r="CG89" i="183"/>
  <c r="CF89" i="183"/>
  <c r="CE89" i="183"/>
  <c r="CD89" i="183"/>
  <c r="CC89" i="183"/>
  <c r="BZ89" i="183"/>
  <c r="BY89" i="183"/>
  <c r="BX89" i="183"/>
  <c r="BW89" i="183"/>
  <c r="BV89" i="183"/>
  <c r="BU89" i="183"/>
  <c r="BS89" i="183"/>
  <c r="BR89" i="183"/>
  <c r="BQ89" i="183"/>
  <c r="AS89" i="183"/>
  <c r="AR89" i="183"/>
  <c r="AQ89" i="183"/>
  <c r="AP89" i="183"/>
  <c r="AO89" i="183"/>
  <c r="AL89" i="183"/>
  <c r="AK89" i="183"/>
  <c r="AJ89" i="183"/>
  <c r="AI89" i="183"/>
  <c r="AH89" i="183"/>
  <c r="AG89" i="183"/>
  <c r="AE89" i="183"/>
  <c r="AD89" i="183"/>
  <c r="AC89" i="183"/>
  <c r="Y89" i="183"/>
  <c r="X89" i="183"/>
  <c r="W89" i="183"/>
  <c r="V89" i="183"/>
  <c r="U89" i="183"/>
  <c r="T89" i="183"/>
  <c r="S89" i="183"/>
  <c r="R89" i="183"/>
  <c r="Q89" i="183"/>
  <c r="P89" i="183"/>
  <c r="O89" i="183"/>
  <c r="N89" i="183"/>
  <c r="M89" i="183"/>
  <c r="L89" i="183"/>
  <c r="K89" i="183"/>
  <c r="J89" i="183"/>
  <c r="I89" i="183"/>
  <c r="H89" i="183"/>
  <c r="DB88" i="183"/>
  <c r="DA88" i="183"/>
  <c r="CZ88" i="183"/>
  <c r="CY88" i="183"/>
  <c r="CX88" i="183"/>
  <c r="CW88" i="183"/>
  <c r="CV88" i="183"/>
  <c r="CU88" i="183"/>
  <c r="CT88" i="183"/>
  <c r="CS88" i="183"/>
  <c r="CR88" i="183"/>
  <c r="CQ88" i="183"/>
  <c r="CP88" i="183"/>
  <c r="CO88" i="183"/>
  <c r="CN88" i="183"/>
  <c r="CM88" i="183"/>
  <c r="CL88" i="183"/>
  <c r="CK88" i="183"/>
  <c r="CJ88" i="183" s="1"/>
  <c r="BP88" i="183"/>
  <c r="BO88" i="183"/>
  <c r="CI88" i="183" s="1"/>
  <c r="BN88" i="183"/>
  <c r="BM88" i="183"/>
  <c r="BL88" i="183"/>
  <c r="BK88" i="183"/>
  <c r="BJ88" i="183"/>
  <c r="BI88" i="183"/>
  <c r="BH88" i="183"/>
  <c r="BG88" i="183"/>
  <c r="BF88" i="183"/>
  <c r="BE88" i="183"/>
  <c r="BD88" i="183"/>
  <c r="BC88" i="183"/>
  <c r="BB88" i="183"/>
  <c r="BA88" i="183"/>
  <c r="AZ88" i="183"/>
  <c r="AY88" i="183"/>
  <c r="AV88" i="183" s="1"/>
  <c r="AX88" i="183"/>
  <c r="AW88" i="183"/>
  <c r="AU88" i="183"/>
  <c r="AB88" i="183"/>
  <c r="AA88" i="183" s="1"/>
  <c r="G88" i="183"/>
  <c r="DB87" i="183"/>
  <c r="DA87" i="183"/>
  <c r="CZ87" i="183"/>
  <c r="CY87" i="183"/>
  <c r="CX87" i="183"/>
  <c r="CW87" i="183"/>
  <c r="CU87" i="183"/>
  <c r="CT87" i="183"/>
  <c r="CS87" i="183"/>
  <c r="CR87" i="183"/>
  <c r="CQ87" i="183"/>
  <c r="CP87" i="183"/>
  <c r="CO87" i="183"/>
  <c r="CM87" i="183"/>
  <c r="CL87" i="183"/>
  <c r="CK87" i="183"/>
  <c r="CB87" i="183"/>
  <c r="BT87" i="183"/>
  <c r="CN87" i="183" s="1"/>
  <c r="BN87" i="183"/>
  <c r="BM87" i="183"/>
  <c r="BL87" i="183"/>
  <c r="BK87" i="183"/>
  <c r="BJ87" i="183"/>
  <c r="BI87" i="183"/>
  <c r="BG87" i="183"/>
  <c r="BF87" i="183"/>
  <c r="BE87" i="183"/>
  <c r="BD87" i="183"/>
  <c r="BC87" i="183"/>
  <c r="BB87" i="183"/>
  <c r="BA87" i="183"/>
  <c r="AY87" i="183"/>
  <c r="AX87" i="183"/>
  <c r="AW87" i="183"/>
  <c r="AN87" i="183"/>
  <c r="AF87" i="183"/>
  <c r="AZ87" i="183" s="1"/>
  <c r="G87" i="183"/>
  <c r="DB86" i="183"/>
  <c r="DA86" i="183"/>
  <c r="CZ86" i="183"/>
  <c r="CY86" i="183"/>
  <c r="CX86" i="183"/>
  <c r="CW86" i="183"/>
  <c r="CV86" i="183"/>
  <c r="CU86" i="183"/>
  <c r="CT86" i="183"/>
  <c r="CS86" i="183"/>
  <c r="CR86" i="183"/>
  <c r="CQ86" i="183"/>
  <c r="CP86" i="183"/>
  <c r="CO86" i="183"/>
  <c r="CN86" i="183"/>
  <c r="CM86" i="183"/>
  <c r="CJ86" i="183" s="1"/>
  <c r="CL86" i="183"/>
  <c r="CK86" i="183"/>
  <c r="BP86" i="183"/>
  <c r="BO86" i="183" s="1"/>
  <c r="CI86" i="183" s="1"/>
  <c r="BN86" i="183"/>
  <c r="BK86" i="183"/>
  <c r="BJ86" i="183"/>
  <c r="BI86" i="183"/>
  <c r="BH86" i="183"/>
  <c r="BG86" i="183"/>
  <c r="BF86" i="183"/>
  <c r="BE86" i="183"/>
  <c r="BD86" i="183"/>
  <c r="BC86" i="183"/>
  <c r="BB86" i="183"/>
  <c r="BA86" i="183"/>
  <c r="AZ86" i="183"/>
  <c r="AY86" i="183"/>
  <c r="AV86" i="183" s="1"/>
  <c r="AX86" i="183"/>
  <c r="AW86" i="183"/>
  <c r="AU86" i="183"/>
  <c r="AB86" i="183"/>
  <c r="AA86" i="183" s="1"/>
  <c r="G86" i="183"/>
  <c r="DB85" i="183"/>
  <c r="DA85" i="183"/>
  <c r="CZ85" i="183"/>
  <c r="CY85" i="183"/>
  <c r="CX85" i="183"/>
  <c r="CW85" i="183"/>
  <c r="CV85" i="183"/>
  <c r="CU85" i="183"/>
  <c r="CT85" i="183"/>
  <c r="CS85" i="183"/>
  <c r="CR85" i="183"/>
  <c r="CQ85" i="183"/>
  <c r="CP85" i="183"/>
  <c r="CO85" i="183"/>
  <c r="CN85" i="183"/>
  <c r="CM85" i="183"/>
  <c r="CL85" i="183"/>
  <c r="CK85" i="183"/>
  <c r="BP85" i="183"/>
  <c r="BO85" i="183" s="1"/>
  <c r="CI85" i="183" s="1"/>
  <c r="BN85" i="183"/>
  <c r="BK85" i="183"/>
  <c r="BJ85" i="183"/>
  <c r="BI85" i="183"/>
  <c r="BH85" i="183"/>
  <c r="BG85" i="183"/>
  <c r="BF85" i="183"/>
  <c r="BE85" i="183"/>
  <c r="BD85" i="183"/>
  <c r="BC85" i="183"/>
  <c r="BB85" i="183"/>
  <c r="BA85" i="183"/>
  <c r="AY85" i="183"/>
  <c r="AX85" i="183"/>
  <c r="AW85" i="183"/>
  <c r="AF85" i="183"/>
  <c r="G85" i="183"/>
  <c r="DB84" i="183"/>
  <c r="DA84" i="183"/>
  <c r="CZ84" i="183"/>
  <c r="CY84" i="183"/>
  <c r="CX84" i="183"/>
  <c r="CW84" i="183"/>
  <c r="CV84" i="183"/>
  <c r="CU84" i="183"/>
  <c r="CT84" i="183"/>
  <c r="CS84" i="183"/>
  <c r="CR84" i="183"/>
  <c r="CQ84" i="183"/>
  <c r="CP84" i="183"/>
  <c r="CO84" i="183"/>
  <c r="CN84" i="183"/>
  <c r="CM84" i="183"/>
  <c r="CL84" i="183"/>
  <c r="CK84" i="183"/>
  <c r="BP84" i="183"/>
  <c r="BO84" i="183" s="1"/>
  <c r="CI84" i="183" s="1"/>
  <c r="BN84" i="183"/>
  <c r="BK84" i="183"/>
  <c r="BJ84" i="183"/>
  <c r="BI84" i="183"/>
  <c r="BH84" i="183"/>
  <c r="BG84" i="183"/>
  <c r="BF84" i="183"/>
  <c r="BE84" i="183"/>
  <c r="BD84" i="183"/>
  <c r="BC84" i="183"/>
  <c r="BB84" i="183"/>
  <c r="BA84" i="183"/>
  <c r="AY84" i="183"/>
  <c r="AX84" i="183"/>
  <c r="AW84" i="183"/>
  <c r="AF84" i="183"/>
  <c r="G84" i="183"/>
  <c r="DB83" i="183"/>
  <c r="DA83" i="183"/>
  <c r="CZ83" i="183"/>
  <c r="CY83" i="183"/>
  <c r="CX83" i="183"/>
  <c r="CW83" i="183"/>
  <c r="CV83" i="183"/>
  <c r="CU83" i="183"/>
  <c r="CT83" i="183"/>
  <c r="CS83" i="183"/>
  <c r="CR83" i="183"/>
  <c r="CQ83" i="183"/>
  <c r="CP83" i="183"/>
  <c r="CO83" i="183"/>
  <c r="CN83" i="183"/>
  <c r="CM83" i="183"/>
  <c r="CL83" i="183"/>
  <c r="CK83" i="183"/>
  <c r="BP83" i="183"/>
  <c r="BN83" i="183"/>
  <c r="BM83" i="183"/>
  <c r="BL83" i="183"/>
  <c r="BK83" i="183"/>
  <c r="BJ83" i="183"/>
  <c r="BI83" i="183"/>
  <c r="BH83" i="183"/>
  <c r="BG83" i="183"/>
  <c r="BF83" i="183"/>
  <c r="BE83" i="183"/>
  <c r="BD83" i="183"/>
  <c r="BC83" i="183"/>
  <c r="BB83" i="183"/>
  <c r="BA83" i="183"/>
  <c r="AZ83" i="183"/>
  <c r="AY83" i="183"/>
  <c r="AX83" i="183"/>
  <c r="AW83" i="183"/>
  <c r="AV83" i="183"/>
  <c r="AB83" i="183"/>
  <c r="G83" i="183"/>
  <c r="AA83" i="183" s="1"/>
  <c r="AU83" i="183" s="1"/>
  <c r="DB82" i="183"/>
  <c r="DA82" i="183"/>
  <c r="CZ82" i="183"/>
  <c r="CY82" i="183"/>
  <c r="CX82" i="183"/>
  <c r="CW82" i="183"/>
  <c r="CV82" i="183"/>
  <c r="CU82" i="183"/>
  <c r="CT82" i="183"/>
  <c r="CS82" i="183"/>
  <c r="CR82" i="183"/>
  <c r="CQ82" i="183"/>
  <c r="CP82" i="183"/>
  <c r="CO82" i="183"/>
  <c r="CN82" i="183"/>
  <c r="CM82" i="183"/>
  <c r="CJ82" i="183" s="1"/>
  <c r="CL82" i="183"/>
  <c r="CK82" i="183"/>
  <c r="BP82" i="183"/>
  <c r="BO82" i="183" s="1"/>
  <c r="CI82" i="183" s="1"/>
  <c r="BN82" i="183"/>
  <c r="BK82" i="183"/>
  <c r="BJ82" i="183"/>
  <c r="BI82" i="183"/>
  <c r="BH82" i="183"/>
  <c r="BG82" i="183"/>
  <c r="BF82" i="183"/>
  <c r="BE82" i="183"/>
  <c r="BD82" i="183"/>
  <c r="BC82" i="183"/>
  <c r="BB82" i="183"/>
  <c r="BA82" i="183"/>
  <c r="AZ82" i="183"/>
  <c r="AY82" i="183"/>
  <c r="AV82" i="183" s="1"/>
  <c r="AX82" i="183"/>
  <c r="AW82" i="183"/>
  <c r="AU82" i="183"/>
  <c r="AB82" i="183"/>
  <c r="AA82" i="183" s="1"/>
  <c r="G82" i="183"/>
  <c r="DB81" i="183"/>
  <c r="DA81" i="183"/>
  <c r="CZ81" i="183"/>
  <c r="CY81" i="183"/>
  <c r="CX81" i="183"/>
  <c r="CW81" i="183"/>
  <c r="CV81" i="183"/>
  <c r="CU81" i="183"/>
  <c r="CT81" i="183"/>
  <c r="CS81" i="183"/>
  <c r="CR81" i="183"/>
  <c r="CQ81" i="183"/>
  <c r="CP81" i="183"/>
  <c r="CO81" i="183"/>
  <c r="CN81" i="183"/>
  <c r="CM81" i="183"/>
  <c r="CL81" i="183"/>
  <c r="CK81" i="183"/>
  <c r="CJ81" i="183" s="1"/>
  <c r="BP81" i="183"/>
  <c r="BO81" i="183" s="1"/>
  <c r="CI81" i="183" s="1"/>
  <c r="BN81" i="183"/>
  <c r="BM81" i="183"/>
  <c r="BL81" i="183"/>
  <c r="BK81" i="183"/>
  <c r="BJ81" i="183"/>
  <c r="BI81" i="183"/>
  <c r="BH81" i="183"/>
  <c r="BG81" i="183"/>
  <c r="BF81" i="183"/>
  <c r="BE81" i="183"/>
  <c r="BD81" i="183"/>
  <c r="BC81" i="183"/>
  <c r="BB81" i="183"/>
  <c r="BA81" i="183"/>
  <c r="AZ81" i="183"/>
  <c r="AY81" i="183"/>
  <c r="AX81" i="183"/>
  <c r="AW81" i="183"/>
  <c r="AV81" i="183"/>
  <c r="AF81" i="183"/>
  <c r="AB81" i="183"/>
  <c r="AA81" i="183"/>
  <c r="AU81" i="183" s="1"/>
  <c r="G81" i="183"/>
  <c r="DB80" i="183"/>
  <c r="DA80" i="183"/>
  <c r="CZ80" i="183"/>
  <c r="CY80" i="183"/>
  <c r="CX80" i="183"/>
  <c r="CW80" i="183"/>
  <c r="CV80" i="183"/>
  <c r="CU80" i="183"/>
  <c r="CT80" i="183"/>
  <c r="CS80" i="183"/>
  <c r="CR80" i="183"/>
  <c r="CQ80" i="183"/>
  <c r="CP80" i="183"/>
  <c r="CO80" i="183"/>
  <c r="CN80" i="183"/>
  <c r="CM80" i="183"/>
  <c r="CL80" i="183"/>
  <c r="CK80" i="183"/>
  <c r="CJ80" i="183"/>
  <c r="BP80" i="183"/>
  <c r="BN80" i="183"/>
  <c r="BK80" i="183"/>
  <c r="BJ80" i="183"/>
  <c r="BI80" i="183"/>
  <c r="BH80" i="183"/>
  <c r="BG80" i="183"/>
  <c r="BF80" i="183"/>
  <c r="BE80" i="183"/>
  <c r="BD80" i="183"/>
  <c r="BC80" i="183"/>
  <c r="BB80" i="183"/>
  <c r="BA80" i="183"/>
  <c r="AZ80" i="183"/>
  <c r="AY80" i="183"/>
  <c r="AX80" i="183"/>
  <c r="AW80" i="183"/>
  <c r="AV80" i="183"/>
  <c r="AB80" i="183"/>
  <c r="G80" i="183"/>
  <c r="DB79" i="183"/>
  <c r="DA79" i="183"/>
  <c r="CZ79" i="183"/>
  <c r="CY79" i="183"/>
  <c r="CX79" i="183"/>
  <c r="CW79" i="183"/>
  <c r="CV79" i="183"/>
  <c r="CU79" i="183"/>
  <c r="CT79" i="183"/>
  <c r="CS79" i="183"/>
  <c r="CR79" i="183"/>
  <c r="CQ79" i="183"/>
  <c r="CP79" i="183"/>
  <c r="CO79" i="183"/>
  <c r="CN79" i="183"/>
  <c r="CM79" i="183"/>
  <c r="CJ79" i="183" s="1"/>
  <c r="CL79" i="183"/>
  <c r="CK79" i="183"/>
  <c r="BP79" i="183"/>
  <c r="BO79" i="183" s="1"/>
  <c r="CI79" i="183" s="1"/>
  <c r="BN79" i="183"/>
  <c r="BK79" i="183"/>
  <c r="BJ79" i="183"/>
  <c r="BI79" i="183"/>
  <c r="BH79" i="183"/>
  <c r="BG79" i="183"/>
  <c r="BF79" i="183"/>
  <c r="BE79" i="183"/>
  <c r="BD79" i="183"/>
  <c r="BC79" i="183"/>
  <c r="BB79" i="183"/>
  <c r="BA79" i="183"/>
  <c r="AZ79" i="183"/>
  <c r="AY79" i="183"/>
  <c r="AV79" i="183" s="1"/>
  <c r="AX79" i="183"/>
  <c r="AW79" i="183"/>
  <c r="AB79" i="183"/>
  <c r="AA79" i="183" s="1"/>
  <c r="AU79" i="183" s="1"/>
  <c r="G79" i="183"/>
  <c r="DB78" i="183"/>
  <c r="DA78" i="183"/>
  <c r="CZ78" i="183"/>
  <c r="CY78" i="183"/>
  <c r="CX78" i="183"/>
  <c r="CW78" i="183"/>
  <c r="CV78" i="183"/>
  <c r="CU78" i="183"/>
  <c r="CT78" i="183"/>
  <c r="CS78" i="183"/>
  <c r="CR78" i="183"/>
  <c r="CQ78" i="183"/>
  <c r="CP78" i="183"/>
  <c r="CO78" i="183"/>
  <c r="CN78" i="183"/>
  <c r="CM78" i="183"/>
  <c r="CL78" i="183"/>
  <c r="CK78" i="183"/>
  <c r="CJ78" i="183" s="1"/>
  <c r="BP78" i="183"/>
  <c r="BO78" i="183" s="1"/>
  <c r="CI78" i="183" s="1"/>
  <c r="BN78" i="183"/>
  <c r="BK78" i="183"/>
  <c r="BJ78" i="183"/>
  <c r="BI78" i="183"/>
  <c r="BH78" i="183"/>
  <c r="BG78" i="183"/>
  <c r="BF78" i="183"/>
  <c r="BE78" i="183"/>
  <c r="BD78" i="183"/>
  <c r="BC78" i="183"/>
  <c r="BB78" i="183"/>
  <c r="BA78" i="183"/>
  <c r="AY78" i="183"/>
  <c r="AX78" i="183"/>
  <c r="AW78" i="183"/>
  <c r="AF78" i="183"/>
  <c r="G78" i="183"/>
  <c r="DB77" i="183"/>
  <c r="DA77" i="183"/>
  <c r="CZ77" i="183"/>
  <c r="CY77" i="183"/>
  <c r="CX77" i="183"/>
  <c r="CW77" i="183"/>
  <c r="CV77" i="183"/>
  <c r="CU77" i="183"/>
  <c r="CT77" i="183"/>
  <c r="CS77" i="183"/>
  <c r="CR77" i="183"/>
  <c r="CQ77" i="183"/>
  <c r="CP77" i="183"/>
  <c r="CO77" i="183"/>
  <c r="CN77" i="183"/>
  <c r="CM77" i="183"/>
  <c r="CL77" i="183"/>
  <c r="CK77" i="183"/>
  <c r="CJ77" i="183" s="1"/>
  <c r="CI77" i="183"/>
  <c r="BP77" i="183"/>
  <c r="BO77" i="183" s="1"/>
  <c r="BN77" i="183"/>
  <c r="BK77" i="183"/>
  <c r="BJ77" i="183"/>
  <c r="BI77" i="183"/>
  <c r="BH77" i="183"/>
  <c r="BG77" i="183"/>
  <c r="BF77" i="183"/>
  <c r="BE77" i="183"/>
  <c r="BD77" i="183"/>
  <c r="BC77" i="183"/>
  <c r="BB77" i="183"/>
  <c r="BA77" i="183"/>
  <c r="AZ77" i="183"/>
  <c r="AY77" i="183"/>
  <c r="AX77" i="183"/>
  <c r="AW77" i="183"/>
  <c r="AB77" i="183"/>
  <c r="AA77" i="183" s="1"/>
  <c r="AU77" i="183" s="1"/>
  <c r="G77" i="183"/>
  <c r="DB76" i="183"/>
  <c r="DA76" i="183"/>
  <c r="CZ76" i="183"/>
  <c r="CY76" i="183"/>
  <c r="CX76" i="183"/>
  <c r="CW76" i="183"/>
  <c r="CV76" i="183"/>
  <c r="CU76" i="183"/>
  <c r="CT76" i="183"/>
  <c r="CS76" i="183"/>
  <c r="CR76" i="183"/>
  <c r="CQ76" i="183"/>
  <c r="CP76" i="183"/>
  <c r="CO76" i="183"/>
  <c r="CN76" i="183"/>
  <c r="CM76" i="183"/>
  <c r="CL76" i="183"/>
  <c r="CK76" i="183"/>
  <c r="CJ76" i="183" s="1"/>
  <c r="BP76" i="183"/>
  <c r="BO76" i="183"/>
  <c r="CI76" i="183" s="1"/>
  <c r="BN76" i="183"/>
  <c r="BK76" i="183"/>
  <c r="BJ76" i="183"/>
  <c r="BI76" i="183"/>
  <c r="BH76" i="183"/>
  <c r="BG76" i="183"/>
  <c r="BF76" i="183"/>
  <c r="BE76" i="183"/>
  <c r="BD76" i="183"/>
  <c r="BC76" i="183"/>
  <c r="BB76" i="183"/>
  <c r="BA76" i="183"/>
  <c r="AZ76" i="183"/>
  <c r="AY76" i="183"/>
  <c r="AX76" i="183"/>
  <c r="AW76" i="183"/>
  <c r="AV76" i="183" s="1"/>
  <c r="AB76" i="183"/>
  <c r="AA76" i="183"/>
  <c r="AU76" i="183" s="1"/>
  <c r="G76" i="183"/>
  <c r="DB75" i="183"/>
  <c r="CY75" i="183"/>
  <c r="CX75" i="183"/>
  <c r="CV75" i="183"/>
  <c r="CU75" i="183"/>
  <c r="CT75" i="183"/>
  <c r="CN75" i="183"/>
  <c r="CM75" i="183"/>
  <c r="CL75" i="183"/>
  <c r="CK75" i="183"/>
  <c r="CJ75" i="183"/>
  <c r="BP75" i="183"/>
  <c r="BO75" i="183"/>
  <c r="CI75" i="183" s="1"/>
  <c r="BN75" i="183"/>
  <c r="BK75" i="183"/>
  <c r="BJ75" i="183"/>
  <c r="BH75" i="183"/>
  <c r="BG75" i="183"/>
  <c r="BF75" i="183"/>
  <c r="AZ75" i="183"/>
  <c r="AY75" i="183"/>
  <c r="AX75" i="183"/>
  <c r="AW75" i="183"/>
  <c r="AB75" i="183"/>
  <c r="AA75" i="183" s="1"/>
  <c r="AU75" i="183" s="1"/>
  <c r="G75" i="183"/>
  <c r="DB74" i="183"/>
  <c r="CY74" i="183"/>
  <c r="CX74" i="183"/>
  <c r="CV74" i="183"/>
  <c r="CU74" i="183"/>
  <c r="CT74" i="183"/>
  <c r="CN74" i="183"/>
  <c r="CM74" i="183"/>
  <c r="CL74" i="183"/>
  <c r="CK74" i="183"/>
  <c r="CJ74" i="183" s="1"/>
  <c r="BP74" i="183"/>
  <c r="BO74" i="183" s="1"/>
  <c r="CI74" i="183" s="1"/>
  <c r="BN74" i="183"/>
  <c r="BK74" i="183"/>
  <c r="BJ74" i="183"/>
  <c r="BH74" i="183"/>
  <c r="BG74" i="183"/>
  <c r="BF74" i="183"/>
  <c r="AZ74" i="183"/>
  <c r="AY74" i="183"/>
  <c r="AX74" i="183"/>
  <c r="AW74" i="183"/>
  <c r="AV74" i="183"/>
  <c r="AB74" i="183"/>
  <c r="G74" i="183"/>
  <c r="DB73" i="183"/>
  <c r="CY73" i="183"/>
  <c r="CX73" i="183"/>
  <c r="CV73" i="183"/>
  <c r="CU73" i="183"/>
  <c r="CT73" i="183"/>
  <c r="CN73" i="183"/>
  <c r="CM73" i="183"/>
  <c r="CL73" i="183"/>
  <c r="CK73" i="183"/>
  <c r="BP73" i="183"/>
  <c r="BO73" i="183" s="1"/>
  <c r="CI73" i="183" s="1"/>
  <c r="BN73" i="183"/>
  <c r="BK73" i="183"/>
  <c r="BJ73" i="183"/>
  <c r="BH73" i="183"/>
  <c r="BG73" i="183"/>
  <c r="BF73" i="183"/>
  <c r="AZ73" i="183"/>
  <c r="AY73" i="183"/>
  <c r="AX73" i="183"/>
  <c r="AW73" i="183"/>
  <c r="AV73" i="183"/>
  <c r="AB73" i="183"/>
  <c r="AA73" i="183"/>
  <c r="AU73" i="183" s="1"/>
  <c r="G73" i="183"/>
  <c r="DB72" i="183"/>
  <c r="CY72" i="183"/>
  <c r="CX72" i="183"/>
  <c r="CV72" i="183"/>
  <c r="CU72" i="183"/>
  <c r="CT72" i="183"/>
  <c r="CN72" i="183"/>
  <c r="CM72" i="183"/>
  <c r="CL72" i="183"/>
  <c r="CK72" i="183"/>
  <c r="CJ72" i="183"/>
  <c r="BP72" i="183"/>
  <c r="BO72" i="183" s="1"/>
  <c r="CI72" i="183" s="1"/>
  <c r="BN72" i="183"/>
  <c r="BK72" i="183"/>
  <c r="BJ72" i="183"/>
  <c r="BH72" i="183"/>
  <c r="BG72" i="183"/>
  <c r="BF72" i="183"/>
  <c r="AZ72" i="183"/>
  <c r="AY72" i="183"/>
  <c r="AX72" i="183"/>
  <c r="AW72" i="183"/>
  <c r="AV72" i="183" s="1"/>
  <c r="AB72" i="183"/>
  <c r="AA72" i="183"/>
  <c r="AU72" i="183" s="1"/>
  <c r="G72" i="183"/>
  <c r="DB71" i="183"/>
  <c r="DA71" i="183"/>
  <c r="CZ71" i="183"/>
  <c r="CY71" i="183"/>
  <c r="CX71" i="183"/>
  <c r="CW71" i="183"/>
  <c r="CV71" i="183"/>
  <c r="CU71" i="183"/>
  <c r="CT71" i="183"/>
  <c r="CS71" i="183"/>
  <c r="CR71" i="183"/>
  <c r="CQ71" i="183"/>
  <c r="CP71" i="183"/>
  <c r="CO71" i="183"/>
  <c r="CN71" i="183"/>
  <c r="CM71" i="183"/>
  <c r="CL71" i="183"/>
  <c r="CK71" i="183"/>
  <c r="CJ71" i="183"/>
  <c r="BP71" i="183"/>
  <c r="BN71" i="183"/>
  <c r="BK71" i="183"/>
  <c r="BJ71" i="183"/>
  <c r="BI71" i="183"/>
  <c r="BH71" i="183"/>
  <c r="BG71" i="183"/>
  <c r="BF71" i="183"/>
  <c r="BE71" i="183"/>
  <c r="BD71" i="183"/>
  <c r="BC71" i="183"/>
  <c r="BB71" i="183"/>
  <c r="BA71" i="183"/>
  <c r="AZ71" i="183"/>
  <c r="AY71" i="183"/>
  <c r="AX71" i="183"/>
  <c r="AW71" i="183"/>
  <c r="AV71" i="183" s="1"/>
  <c r="AB71" i="183"/>
  <c r="G71" i="183"/>
  <c r="AA71" i="183" s="1"/>
  <c r="AU71" i="183" s="1"/>
  <c r="DB70" i="183"/>
  <c r="DA70" i="183"/>
  <c r="CZ70" i="183"/>
  <c r="CY70" i="183"/>
  <c r="CX70" i="183"/>
  <c r="CW70" i="183"/>
  <c r="CV70" i="183"/>
  <c r="CU70" i="183"/>
  <c r="CT70" i="183"/>
  <c r="CS70" i="183"/>
  <c r="CR70" i="183"/>
  <c r="CQ70" i="183"/>
  <c r="CP70" i="183"/>
  <c r="CO70" i="183"/>
  <c r="CN70" i="183"/>
  <c r="CM70" i="183"/>
  <c r="CJ70" i="183" s="1"/>
  <c r="CL70" i="183"/>
  <c r="CK70" i="183"/>
  <c r="CI70" i="183"/>
  <c r="BT70" i="183"/>
  <c r="BP70" i="183" s="1"/>
  <c r="BO70" i="183"/>
  <c r="BN70" i="183"/>
  <c r="BK70" i="183"/>
  <c r="BJ70" i="183"/>
  <c r="BI70" i="183"/>
  <c r="BH70" i="183"/>
  <c r="BG70" i="183"/>
  <c r="BF70" i="183"/>
  <c r="BE70" i="183"/>
  <c r="BD70" i="183"/>
  <c r="BC70" i="183"/>
  <c r="BB70" i="183"/>
  <c r="BA70" i="183"/>
  <c r="AZ70" i="183"/>
  <c r="AY70" i="183"/>
  <c r="AX70" i="183"/>
  <c r="AW70" i="183"/>
  <c r="AV70" i="183"/>
  <c r="AF70" i="183"/>
  <c r="AB70" i="183"/>
  <c r="AA70" i="183"/>
  <c r="AU70" i="183" s="1"/>
  <c r="G70" i="183"/>
  <c r="DB69" i="183"/>
  <c r="DA69" i="183"/>
  <c r="CZ69" i="183"/>
  <c r="CY69" i="183"/>
  <c r="CX69" i="183"/>
  <c r="CW69" i="183"/>
  <c r="CV69" i="183"/>
  <c r="CU69" i="183"/>
  <c r="CT69" i="183"/>
  <c r="CS69" i="183"/>
  <c r="CR69" i="183"/>
  <c r="CQ69" i="183"/>
  <c r="CP69" i="183"/>
  <c r="CO69" i="183"/>
  <c r="CN69" i="183"/>
  <c r="CM69" i="183"/>
  <c r="CL69" i="183"/>
  <c r="CK69" i="183"/>
  <c r="CJ69" i="183"/>
  <c r="BP69" i="183"/>
  <c r="BN69" i="183"/>
  <c r="BK69" i="183"/>
  <c r="BJ69" i="183"/>
  <c r="BI69" i="183"/>
  <c r="BH69" i="183"/>
  <c r="BG69" i="183"/>
  <c r="BF69" i="183"/>
  <c r="BE69" i="183"/>
  <c r="BD69" i="183"/>
  <c r="BC69" i="183"/>
  <c r="BB69" i="183"/>
  <c r="BA69" i="183"/>
  <c r="AZ69" i="183"/>
  <c r="AY69" i="183"/>
  <c r="AX69" i="183"/>
  <c r="AW69" i="183"/>
  <c r="AV69" i="183" s="1"/>
  <c r="AB69" i="183"/>
  <c r="G69" i="183"/>
  <c r="AA69" i="183" s="1"/>
  <c r="AU69" i="183" s="1"/>
  <c r="DB68" i="183"/>
  <c r="DA68" i="183"/>
  <c r="CZ68" i="183"/>
  <c r="CY68" i="183"/>
  <c r="CX68" i="183"/>
  <c r="CW68" i="183"/>
  <c r="CV68" i="183"/>
  <c r="CU68" i="183"/>
  <c r="CT68" i="183"/>
  <c r="CS68" i="183"/>
  <c r="CR68" i="183"/>
  <c r="CQ68" i="183"/>
  <c r="CP68" i="183"/>
  <c r="CO68" i="183"/>
  <c r="CN68" i="183"/>
  <c r="CM68" i="183"/>
  <c r="CJ68" i="183" s="1"/>
  <c r="CL68" i="183"/>
  <c r="CK68" i="183"/>
  <c r="CI68" i="183"/>
  <c r="BP68" i="183"/>
  <c r="BO68" i="183" s="1"/>
  <c r="BN68" i="183"/>
  <c r="BM68" i="183"/>
  <c r="BL68" i="183"/>
  <c r="BK68" i="183"/>
  <c r="BJ68" i="183"/>
  <c r="BI68" i="183"/>
  <c r="BH68" i="183"/>
  <c r="BG68" i="183"/>
  <c r="BF68" i="183"/>
  <c r="BE68" i="183"/>
  <c r="BD68" i="183"/>
  <c r="BC68" i="183"/>
  <c r="BB68" i="183"/>
  <c r="BA68" i="183"/>
  <c r="AY68" i="183"/>
  <c r="AX68" i="183"/>
  <c r="AW68" i="183"/>
  <c r="AF68" i="183"/>
  <c r="AZ68" i="183" s="1"/>
  <c r="AB68" i="183"/>
  <c r="AA68" i="183" s="1"/>
  <c r="AU68" i="183" s="1"/>
  <c r="G68" i="183"/>
  <c r="DB67" i="183"/>
  <c r="DA67" i="183"/>
  <c r="CZ67" i="183"/>
  <c r="CY67" i="183"/>
  <c r="CX67" i="183"/>
  <c r="CW67" i="183"/>
  <c r="CV67" i="183"/>
  <c r="CU67" i="183"/>
  <c r="CT67" i="183"/>
  <c r="CS67" i="183"/>
  <c r="CR67" i="183"/>
  <c r="CQ67" i="183"/>
  <c r="CP67" i="183"/>
  <c r="CO67" i="183"/>
  <c r="CN67" i="183"/>
  <c r="CM67" i="183"/>
  <c r="CL67" i="183"/>
  <c r="CK67" i="183"/>
  <c r="CJ67" i="183"/>
  <c r="BP67" i="183"/>
  <c r="BN67" i="183"/>
  <c r="BM67" i="183"/>
  <c r="BL67" i="183"/>
  <c r="BK67" i="183"/>
  <c r="BJ67" i="183"/>
  <c r="BI67" i="183"/>
  <c r="BH67" i="183"/>
  <c r="BG67" i="183"/>
  <c r="BF67" i="183"/>
  <c r="BE67" i="183"/>
  <c r="BD67" i="183"/>
  <c r="BC67" i="183"/>
  <c r="BB67" i="183"/>
  <c r="BA67" i="183"/>
  <c r="AZ67" i="183"/>
  <c r="AY67" i="183"/>
  <c r="AX67" i="183"/>
  <c r="AV67" i="183" s="1"/>
  <c r="AW67" i="183"/>
  <c r="AB67" i="183"/>
  <c r="G67" i="183"/>
  <c r="BO67" i="183" s="1"/>
  <c r="CI67" i="183" s="1"/>
  <c r="DA66" i="183"/>
  <c r="CZ66" i="183"/>
  <c r="CY66" i="183"/>
  <c r="CX66" i="183"/>
  <c r="CW66" i="183"/>
  <c r="CV66" i="183"/>
  <c r="CU66" i="183"/>
  <c r="CT66" i="183"/>
  <c r="CS66" i="183"/>
  <c r="CR66" i="183"/>
  <c r="CQ66" i="183"/>
  <c r="CP66" i="183"/>
  <c r="CO66" i="183"/>
  <c r="CN66" i="183"/>
  <c r="CM66" i="183"/>
  <c r="CL66" i="183"/>
  <c r="CK66" i="183"/>
  <c r="CH66" i="183"/>
  <c r="DB66" i="183" s="1"/>
  <c r="BK66" i="183"/>
  <c r="BJ66" i="183"/>
  <c r="BI66" i="183"/>
  <c r="BH66" i="183"/>
  <c r="BG66" i="183"/>
  <c r="BF66" i="183"/>
  <c r="BE66" i="183"/>
  <c r="BD66" i="183"/>
  <c r="BC66" i="183"/>
  <c r="BB66" i="183"/>
  <c r="BA66" i="183"/>
  <c r="AZ66" i="183"/>
  <c r="AY66" i="183"/>
  <c r="AX66" i="183"/>
  <c r="AW66" i="183"/>
  <c r="AT66" i="183"/>
  <c r="AB66" i="183" s="1"/>
  <c r="AA66" i="183" s="1"/>
  <c r="AU66" i="183" s="1"/>
  <c r="G66" i="183"/>
  <c r="DB65" i="183"/>
  <c r="DA65" i="183"/>
  <c r="CZ65" i="183"/>
  <c r="CY65" i="183"/>
  <c r="CX65" i="183"/>
  <c r="CW65" i="183"/>
  <c r="CV65" i="183"/>
  <c r="CU65" i="183"/>
  <c r="CT65" i="183"/>
  <c r="CS65" i="183"/>
  <c r="CR65" i="183"/>
  <c r="CQ65" i="183"/>
  <c r="CP65" i="183"/>
  <c r="CO65" i="183"/>
  <c r="CN65" i="183"/>
  <c r="CM65" i="183"/>
  <c r="CL65" i="183"/>
  <c r="CJ65" i="183" s="1"/>
  <c r="CK65" i="183"/>
  <c r="BP65" i="183"/>
  <c r="BO65" i="183" s="1"/>
  <c r="CI65" i="183" s="1"/>
  <c r="BN65" i="183"/>
  <c r="BL65" i="183"/>
  <c r="BK65" i="183"/>
  <c r="BJ65" i="183"/>
  <c r="BI65" i="183"/>
  <c r="BH65" i="183"/>
  <c r="BG65" i="183"/>
  <c r="BF65" i="183"/>
  <c r="BE65" i="183"/>
  <c r="BD65" i="183"/>
  <c r="BC65" i="183"/>
  <c r="BB65" i="183"/>
  <c r="BA65" i="183"/>
  <c r="AZ65" i="183"/>
  <c r="AY65" i="183"/>
  <c r="AX65" i="183"/>
  <c r="AW65" i="183"/>
  <c r="AV65" i="183" s="1"/>
  <c r="AB65" i="183"/>
  <c r="AA65" i="183"/>
  <c r="AU65" i="183" s="1"/>
  <c r="G65" i="183"/>
  <c r="DB64" i="183"/>
  <c r="DA64" i="183"/>
  <c r="CZ64" i="183"/>
  <c r="CY64" i="183"/>
  <c r="CX64" i="183"/>
  <c r="CW64" i="183"/>
  <c r="CV64" i="183"/>
  <c r="CU64" i="183"/>
  <c r="CT64" i="183"/>
  <c r="CS64" i="183"/>
  <c r="CR64" i="183"/>
  <c r="CQ64" i="183"/>
  <c r="CP64" i="183"/>
  <c r="CO64" i="183"/>
  <c r="CN64" i="183"/>
  <c r="CM64" i="183"/>
  <c r="CL64" i="183"/>
  <c r="CK64" i="183"/>
  <c r="CJ64" i="183"/>
  <c r="BP64" i="183"/>
  <c r="BN64" i="183"/>
  <c r="BK64" i="183"/>
  <c r="BJ64" i="183"/>
  <c r="BI64" i="183"/>
  <c r="BH64" i="183"/>
  <c r="BG64" i="183"/>
  <c r="BF64" i="183"/>
  <c r="BE64" i="183"/>
  <c r="BD64" i="183"/>
  <c r="BC64" i="183"/>
  <c r="BB64" i="183"/>
  <c r="BA64" i="183"/>
  <c r="AZ64" i="183"/>
  <c r="AY64" i="183"/>
  <c r="AV64" i="183" s="1"/>
  <c r="AX64" i="183"/>
  <c r="AW64" i="183"/>
  <c r="AB64" i="183"/>
  <c r="G64" i="183"/>
  <c r="DB63" i="183"/>
  <c r="DA63" i="183"/>
  <c r="CZ63" i="183"/>
  <c r="CY63" i="183"/>
  <c r="CX63" i="183"/>
  <c r="CW63" i="183"/>
  <c r="CV63" i="183"/>
  <c r="CU63" i="183"/>
  <c r="CT63" i="183"/>
  <c r="CS63" i="183"/>
  <c r="CR63" i="183"/>
  <c r="CQ63" i="183"/>
  <c r="CP63" i="183"/>
  <c r="CO63" i="183"/>
  <c r="CN63" i="183"/>
  <c r="CM63" i="183"/>
  <c r="CL63" i="183"/>
  <c r="CK63" i="183"/>
  <c r="CJ63" i="183" s="1"/>
  <c r="BP63" i="183"/>
  <c r="BO63" i="183"/>
  <c r="CI63" i="183" s="1"/>
  <c r="BN63" i="183"/>
  <c r="BK63" i="183"/>
  <c r="BJ63" i="183"/>
  <c r="BI63" i="183"/>
  <c r="BH63" i="183"/>
  <c r="BG63" i="183"/>
  <c r="BF63" i="183"/>
  <c r="BE63" i="183"/>
  <c r="BD63" i="183"/>
  <c r="BC63" i="183"/>
  <c r="BB63" i="183"/>
  <c r="BA63" i="183"/>
  <c r="AZ63" i="183"/>
  <c r="AY63" i="183"/>
  <c r="AX63" i="183"/>
  <c r="AW63" i="183"/>
  <c r="AV63" i="183" s="1"/>
  <c r="AU63" i="183"/>
  <c r="AB63" i="183"/>
  <c r="AA63" i="183"/>
  <c r="G63" i="183"/>
  <c r="DB62" i="183"/>
  <c r="DA62" i="183"/>
  <c r="CZ62" i="183"/>
  <c r="CY62" i="183"/>
  <c r="CX62" i="183"/>
  <c r="CW62" i="183"/>
  <c r="CV62" i="183"/>
  <c r="CT62" i="183"/>
  <c r="CS62" i="183"/>
  <c r="CR62" i="183"/>
  <c r="CQ62" i="183"/>
  <c r="CP62" i="183"/>
  <c r="CO62" i="183"/>
  <c r="CM62" i="183"/>
  <c r="CL62" i="183"/>
  <c r="CK62" i="183"/>
  <c r="CA62" i="183"/>
  <c r="BT62" i="183"/>
  <c r="CN62" i="183" s="1"/>
  <c r="BP62" i="183"/>
  <c r="BO62" i="183" s="1"/>
  <c r="CI62" i="183" s="1"/>
  <c r="BN62" i="183"/>
  <c r="BK62" i="183"/>
  <c r="BJ62" i="183"/>
  <c r="BI62" i="183"/>
  <c r="BH62" i="183"/>
  <c r="BF62" i="183"/>
  <c r="BE62" i="183"/>
  <c r="BD62" i="183"/>
  <c r="BC62" i="183"/>
  <c r="BB62" i="183"/>
  <c r="BA62" i="183"/>
  <c r="AZ62" i="183"/>
  <c r="AY62" i="183"/>
  <c r="AX62" i="183"/>
  <c r="AW62" i="183"/>
  <c r="AM62" i="183"/>
  <c r="AB62" i="183" s="1"/>
  <c r="AA62" i="183" s="1"/>
  <c r="AU62" i="183" s="1"/>
  <c r="AF62" i="183"/>
  <c r="G62" i="183"/>
  <c r="DB61" i="183"/>
  <c r="DA61" i="183"/>
  <c r="CZ61" i="183"/>
  <c r="CY61" i="183"/>
  <c r="CX61" i="183"/>
  <c r="CW61" i="183"/>
  <c r="CV61" i="183"/>
  <c r="CU61" i="183"/>
  <c r="CT61" i="183"/>
  <c r="CS61" i="183"/>
  <c r="CR61" i="183"/>
  <c r="CQ61" i="183"/>
  <c r="CP61" i="183"/>
  <c r="CO61" i="183"/>
  <c r="CN61" i="183"/>
  <c r="CM61" i="183"/>
  <c r="CL61" i="183"/>
  <c r="CJ61" i="183" s="1"/>
  <c r="CK61" i="183"/>
  <c r="BP61" i="183"/>
  <c r="BO61" i="183" s="1"/>
  <c r="CI61" i="183" s="1"/>
  <c r="BN61" i="183"/>
  <c r="BK61" i="183"/>
  <c r="BJ61" i="183"/>
  <c r="BI61" i="183"/>
  <c r="BH61" i="183"/>
  <c r="BG61" i="183"/>
  <c r="BF61" i="183"/>
  <c r="BE61" i="183"/>
  <c r="BD61" i="183"/>
  <c r="BC61" i="183"/>
  <c r="BB61" i="183"/>
  <c r="BA61" i="183"/>
  <c r="AZ61" i="183"/>
  <c r="AY61" i="183"/>
  <c r="AX61" i="183"/>
  <c r="AV61" i="183" s="1"/>
  <c r="AW61" i="183"/>
  <c r="AB61" i="183"/>
  <c r="AA61" i="183" s="1"/>
  <c r="AU61" i="183" s="1"/>
  <c r="G61" i="183"/>
  <c r="DB60" i="183"/>
  <c r="DA60" i="183"/>
  <c r="CZ60" i="183"/>
  <c r="CY60" i="183"/>
  <c r="CX60" i="183"/>
  <c r="CW60" i="183"/>
  <c r="CV60" i="183"/>
  <c r="CU60" i="183"/>
  <c r="CT60" i="183"/>
  <c r="CS60" i="183"/>
  <c r="CR60" i="183"/>
  <c r="CQ60" i="183"/>
  <c r="CP60" i="183"/>
  <c r="CO60" i="183"/>
  <c r="CN60" i="183"/>
  <c r="CM60" i="183"/>
  <c r="CL60" i="183"/>
  <c r="CK60" i="183"/>
  <c r="CJ60" i="183" s="1"/>
  <c r="BP60" i="183"/>
  <c r="BO60" i="183"/>
  <c r="CI60" i="183" s="1"/>
  <c r="BN60" i="183"/>
  <c r="BL60" i="183"/>
  <c r="BK60" i="183"/>
  <c r="BJ60" i="183"/>
  <c r="BI60" i="183"/>
  <c r="BH60" i="183"/>
  <c r="BG60" i="183"/>
  <c r="BF60" i="183"/>
  <c r="BE60" i="183"/>
  <c r="BD60" i="183"/>
  <c r="BC60" i="183"/>
  <c r="BB60" i="183"/>
  <c r="BA60" i="183"/>
  <c r="AZ60" i="183"/>
  <c r="AY60" i="183"/>
  <c r="AX60" i="183"/>
  <c r="AV60" i="183" s="1"/>
  <c r="AW60" i="183"/>
  <c r="AB60" i="183"/>
  <c r="AA60" i="183" s="1"/>
  <c r="AU60" i="183" s="1"/>
  <c r="G60" i="183"/>
  <c r="DB59" i="183"/>
  <c r="DA59" i="183"/>
  <c r="CZ59" i="183"/>
  <c r="CY59" i="183"/>
  <c r="CX59" i="183"/>
  <c r="CW59" i="183"/>
  <c r="CV59" i="183"/>
  <c r="CU59" i="183"/>
  <c r="CT59" i="183"/>
  <c r="CS59" i="183"/>
  <c r="CR59" i="183"/>
  <c r="CQ59" i="183"/>
  <c r="CP59" i="183"/>
  <c r="CO59" i="183"/>
  <c r="CN59" i="183"/>
  <c r="CM59" i="183"/>
  <c r="CL59" i="183"/>
  <c r="CK59" i="183"/>
  <c r="CJ59" i="183" s="1"/>
  <c r="BP59" i="183"/>
  <c r="BO59" i="183"/>
  <c r="CI59" i="183" s="1"/>
  <c r="BN59" i="183"/>
  <c r="BK59" i="183"/>
  <c r="BJ59" i="183"/>
  <c r="BI59" i="183"/>
  <c r="BH59" i="183"/>
  <c r="BG59" i="183"/>
  <c r="BF59" i="183"/>
  <c r="BE59" i="183"/>
  <c r="BD59" i="183"/>
  <c r="BC59" i="183"/>
  <c r="BB59" i="183"/>
  <c r="BA59" i="183"/>
  <c r="AZ59" i="183"/>
  <c r="AY59" i="183"/>
  <c r="AX59" i="183"/>
  <c r="AW59" i="183"/>
  <c r="AV59" i="183" s="1"/>
  <c r="AB59" i="183"/>
  <c r="AA59" i="183"/>
  <c r="AU59" i="183" s="1"/>
  <c r="G59" i="183"/>
  <c r="DB58" i="183"/>
  <c r="DA58" i="183"/>
  <c r="CZ58" i="183"/>
  <c r="CY58" i="183"/>
  <c r="CX58" i="183"/>
  <c r="CW58" i="183"/>
  <c r="CV58" i="183"/>
  <c r="CU58" i="183"/>
  <c r="CT58" i="183"/>
  <c r="CS58" i="183"/>
  <c r="CR58" i="183"/>
  <c r="CQ58" i="183"/>
  <c r="CP58" i="183"/>
  <c r="CO58" i="183"/>
  <c r="CN58" i="183"/>
  <c r="CM58" i="183"/>
  <c r="CL58" i="183"/>
  <c r="CK58" i="183"/>
  <c r="CJ58" i="183"/>
  <c r="BP58" i="183"/>
  <c r="BN58" i="183"/>
  <c r="BK58" i="183"/>
  <c r="BJ58" i="183"/>
  <c r="BI58" i="183"/>
  <c r="BH58" i="183"/>
  <c r="BG58" i="183"/>
  <c r="BF58" i="183"/>
  <c r="BE58" i="183"/>
  <c r="BD58" i="183"/>
  <c r="BC58" i="183"/>
  <c r="BB58" i="183"/>
  <c r="BA58" i="183"/>
  <c r="AZ58" i="183"/>
  <c r="AY58" i="183"/>
  <c r="AX58" i="183"/>
  <c r="AW58" i="183"/>
  <c r="AV58" i="183"/>
  <c r="AB58" i="183"/>
  <c r="G58" i="183"/>
  <c r="BO58" i="183" s="1"/>
  <c r="CI58" i="183" s="1"/>
  <c r="DA57" i="183"/>
  <c r="CZ57" i="183"/>
  <c r="CY57" i="183"/>
  <c r="CX57" i="183"/>
  <c r="CW57" i="183"/>
  <c r="CV57" i="183"/>
  <c r="CU57" i="183"/>
  <c r="CT57" i="183"/>
  <c r="CS57" i="183"/>
  <c r="CR57" i="183"/>
  <c r="CQ57" i="183"/>
  <c r="CP57" i="183"/>
  <c r="CO57" i="183"/>
  <c r="CN57" i="183"/>
  <c r="CM57" i="183"/>
  <c r="CL57" i="183"/>
  <c r="CL134" i="183" s="1"/>
  <c r="CK57" i="183"/>
  <c r="CH57" i="183"/>
  <c r="CH134" i="183" s="1"/>
  <c r="BK57" i="183"/>
  <c r="BJ57" i="183"/>
  <c r="BJ134" i="183" s="1"/>
  <c r="BI57" i="183"/>
  <c r="BH57" i="183"/>
  <c r="BG57" i="183"/>
  <c r="BF57" i="183"/>
  <c r="BF134" i="183" s="1"/>
  <c r="BE57" i="183"/>
  <c r="BD57" i="183"/>
  <c r="BC57" i="183"/>
  <c r="BB57" i="183"/>
  <c r="BB134" i="183" s="1"/>
  <c r="BA57" i="183"/>
  <c r="AZ57" i="183"/>
  <c r="AY57" i="183"/>
  <c r="AX57" i="183"/>
  <c r="AX134" i="183" s="1"/>
  <c r="AW57" i="183"/>
  <c r="AT57" i="183"/>
  <c r="AT134" i="183" s="1"/>
  <c r="G57" i="183"/>
  <c r="CH56" i="183"/>
  <c r="CG56" i="183"/>
  <c r="CF56" i="183"/>
  <c r="CE56" i="183"/>
  <c r="CC56" i="183"/>
  <c r="CB56" i="183"/>
  <c r="BZ56" i="183"/>
  <c r="BY56" i="183"/>
  <c r="BX56" i="183"/>
  <c r="BW56" i="183"/>
  <c r="BV56" i="183"/>
  <c r="BU56" i="183"/>
  <c r="BT56" i="183"/>
  <c r="BS56" i="183"/>
  <c r="BQ56" i="183"/>
  <c r="AT56" i="183"/>
  <c r="AS56" i="183"/>
  <c r="AR56" i="183"/>
  <c r="AQ56" i="183"/>
  <c r="AO56" i="183"/>
  <c r="AL56" i="183"/>
  <c r="AK56" i="183"/>
  <c r="AJ56" i="183"/>
  <c r="AI56" i="183"/>
  <c r="AH56" i="183"/>
  <c r="AG56" i="183"/>
  <c r="AF56" i="183"/>
  <c r="AE56" i="183"/>
  <c r="AC56" i="183"/>
  <c r="Y56" i="183"/>
  <c r="X56" i="183"/>
  <c r="W56" i="183"/>
  <c r="V56" i="183"/>
  <c r="U56" i="183"/>
  <c r="T56" i="183"/>
  <c r="S56" i="183"/>
  <c r="R56" i="183"/>
  <c r="Q56" i="183"/>
  <c r="P56" i="183"/>
  <c r="O56" i="183"/>
  <c r="N56" i="183"/>
  <c r="M56" i="183"/>
  <c r="L56" i="183"/>
  <c r="K56" i="183"/>
  <c r="J56" i="183"/>
  <c r="I56" i="183"/>
  <c r="H56" i="183"/>
  <c r="DB55" i="183"/>
  <c r="DA55" i="183"/>
  <c r="CZ55" i="183"/>
  <c r="CY55" i="183"/>
  <c r="CX55" i="183"/>
  <c r="CW55" i="183"/>
  <c r="CV55" i="183"/>
  <c r="CU55" i="183"/>
  <c r="CT55" i="183"/>
  <c r="CS55" i="183"/>
  <c r="CR55" i="183"/>
  <c r="CQ55" i="183"/>
  <c r="CP55" i="183"/>
  <c r="CO55" i="183"/>
  <c r="CN55" i="183"/>
  <c r="CM55" i="183"/>
  <c r="CL55" i="183"/>
  <c r="CK55" i="183"/>
  <c r="CJ55" i="183" s="1"/>
  <c r="BP55" i="183"/>
  <c r="BO55" i="183"/>
  <c r="CI55" i="183" s="1"/>
  <c r="BN55" i="183"/>
  <c r="BK55" i="183"/>
  <c r="BI55" i="183"/>
  <c r="BH55" i="183"/>
  <c r="BG55" i="183"/>
  <c r="BF55" i="183"/>
  <c r="BE55" i="183"/>
  <c r="BD55" i="183"/>
  <c r="BC55" i="183"/>
  <c r="BB55" i="183"/>
  <c r="BA55" i="183"/>
  <c r="AZ55" i="183"/>
  <c r="AY55" i="183"/>
  <c r="AX55" i="183"/>
  <c r="AW55" i="183"/>
  <c r="AP55" i="183"/>
  <c r="BJ55" i="183" s="1"/>
  <c r="AB55" i="183"/>
  <c r="AA55" i="183" s="1"/>
  <c r="AU55" i="183" s="1"/>
  <c r="G55" i="183"/>
  <c r="DB54" i="183"/>
  <c r="DA54" i="183"/>
  <c r="CZ54" i="183"/>
  <c r="CY54" i="183"/>
  <c r="CX54" i="183"/>
  <c r="CW54" i="183"/>
  <c r="CV54" i="183"/>
  <c r="CU54" i="183"/>
  <c r="CT54" i="183"/>
  <c r="CS54" i="183"/>
  <c r="CR54" i="183"/>
  <c r="CQ54" i="183"/>
  <c r="CP54" i="183"/>
  <c r="CO54" i="183"/>
  <c r="CN54" i="183"/>
  <c r="CM54" i="183"/>
  <c r="CL54" i="183"/>
  <c r="CK54" i="183"/>
  <c r="CJ54" i="183" s="1"/>
  <c r="BP54" i="183"/>
  <c r="BO54" i="183"/>
  <c r="CI54" i="183" s="1"/>
  <c r="BN54" i="183"/>
  <c r="BK54" i="183"/>
  <c r="BI54" i="183"/>
  <c r="BH54" i="183"/>
  <c r="BG54" i="183"/>
  <c r="BF54" i="183"/>
  <c r="BE54" i="183"/>
  <c r="BD54" i="183"/>
  <c r="BC54" i="183"/>
  <c r="BB54" i="183"/>
  <c r="BA54" i="183"/>
  <c r="AZ54" i="183"/>
  <c r="AY54" i="183"/>
  <c r="AX54" i="183"/>
  <c r="AW54" i="183"/>
  <c r="AP54" i="183"/>
  <c r="BJ54" i="183" s="1"/>
  <c r="AB54" i="183"/>
  <c r="AA54" i="183" s="1"/>
  <c r="AU54" i="183" s="1"/>
  <c r="G54" i="183"/>
  <c r="DB53" i="183"/>
  <c r="DA53" i="183"/>
  <c r="CZ53" i="183"/>
  <c r="CY53" i="183"/>
  <c r="CX53" i="183"/>
  <c r="CW53" i="183"/>
  <c r="CV53" i="183"/>
  <c r="CU53" i="183"/>
  <c r="CT53" i="183"/>
  <c r="CS53" i="183"/>
  <c r="CR53" i="183"/>
  <c r="CQ53" i="183"/>
  <c r="CP53" i="183"/>
  <c r="CO53" i="183"/>
  <c r="CN53" i="183"/>
  <c r="CM53" i="183"/>
  <c r="CL53" i="183"/>
  <c r="CK53" i="183"/>
  <c r="CJ53" i="183" s="1"/>
  <c r="BP53" i="183"/>
  <c r="BO53" i="183"/>
  <c r="CI53" i="183" s="1"/>
  <c r="BN53" i="183"/>
  <c r="BK53" i="183"/>
  <c r="BJ53" i="183"/>
  <c r="BI53" i="183"/>
  <c r="BH53" i="183"/>
  <c r="BG53" i="183"/>
  <c r="BF53" i="183"/>
  <c r="BE53" i="183"/>
  <c r="BD53" i="183"/>
  <c r="BC53" i="183"/>
  <c r="BB53" i="183"/>
  <c r="BA53" i="183"/>
  <c r="AZ53" i="183"/>
  <c r="AY53" i="183"/>
  <c r="AX53" i="183"/>
  <c r="AW53" i="183"/>
  <c r="AV53" i="183" s="1"/>
  <c r="AB53" i="183"/>
  <c r="AA53" i="183"/>
  <c r="AU53" i="183" s="1"/>
  <c r="I53" i="183"/>
  <c r="I132" i="183" s="1"/>
  <c r="G53" i="183"/>
  <c r="DB52" i="183"/>
  <c r="DA52" i="183"/>
  <c r="CZ52" i="183"/>
  <c r="CY52" i="183"/>
  <c r="CX52" i="183"/>
  <c r="CW52" i="183"/>
  <c r="CV52" i="183"/>
  <c r="CU52" i="183"/>
  <c r="CT52" i="183"/>
  <c r="CS52" i="183"/>
  <c r="CR52" i="183"/>
  <c r="CQ52" i="183"/>
  <c r="CP52" i="183"/>
  <c r="CO52" i="183"/>
  <c r="CN52" i="183"/>
  <c r="CM52" i="183"/>
  <c r="CL52" i="183"/>
  <c r="CK52" i="183"/>
  <c r="CJ52" i="183" s="1"/>
  <c r="BP52" i="183"/>
  <c r="BO52" i="183"/>
  <c r="CI52" i="183" s="1"/>
  <c r="BN52" i="183"/>
  <c r="BK52" i="183"/>
  <c r="BJ52" i="183"/>
  <c r="BI52" i="183"/>
  <c r="BH52" i="183"/>
  <c r="BG52" i="183"/>
  <c r="BF52" i="183"/>
  <c r="BE52" i="183"/>
  <c r="BD52" i="183"/>
  <c r="BC52" i="183"/>
  <c r="BB52" i="183"/>
  <c r="BA52" i="183"/>
  <c r="AZ52" i="183"/>
  <c r="AY52" i="183"/>
  <c r="AX52" i="183"/>
  <c r="AW52" i="183"/>
  <c r="AV52" i="183" s="1"/>
  <c r="AB52" i="183"/>
  <c r="AA52" i="183"/>
  <c r="AU52" i="183" s="1"/>
  <c r="G52" i="183"/>
  <c r="DB51" i="183"/>
  <c r="DA51" i="183"/>
  <c r="CZ51" i="183"/>
  <c r="CY51" i="183"/>
  <c r="CX51" i="183"/>
  <c r="CW51" i="183"/>
  <c r="CV51" i="183"/>
  <c r="CU51" i="183"/>
  <c r="CT51" i="183"/>
  <c r="CS51" i="183"/>
  <c r="CR51" i="183"/>
  <c r="CQ51" i="183"/>
  <c r="CP51" i="183"/>
  <c r="CO51" i="183"/>
  <c r="CN51" i="183"/>
  <c r="CM51" i="183"/>
  <c r="CL51" i="183"/>
  <c r="CK51" i="183"/>
  <c r="CJ51" i="183"/>
  <c r="BP51" i="183"/>
  <c r="BN51" i="183"/>
  <c r="BK51" i="183"/>
  <c r="BJ51" i="183"/>
  <c r="BI51" i="183"/>
  <c r="BH51" i="183"/>
  <c r="BG51" i="183"/>
  <c r="BF51" i="183"/>
  <c r="BE51" i="183"/>
  <c r="BD51" i="183"/>
  <c r="BC51" i="183"/>
  <c r="BB51" i="183"/>
  <c r="BA51" i="183"/>
  <c r="AZ51" i="183"/>
  <c r="AY51" i="183"/>
  <c r="AX51" i="183"/>
  <c r="AW51" i="183"/>
  <c r="AV51" i="183"/>
  <c r="AT51" i="183"/>
  <c r="AT132" i="183" s="1"/>
  <c r="AB51" i="183"/>
  <c r="AA51" i="183"/>
  <c r="AU51" i="183" s="1"/>
  <c r="G51" i="183"/>
  <c r="BO51" i="183" s="1"/>
  <c r="CI51" i="183" s="1"/>
  <c r="DB50" i="183"/>
  <c r="DA50" i="183"/>
  <c r="CZ50" i="183"/>
  <c r="CY50" i="183"/>
  <c r="CX50" i="183"/>
  <c r="CW50" i="183"/>
  <c r="CV50" i="183"/>
  <c r="CU50" i="183"/>
  <c r="CT50" i="183"/>
  <c r="CS50" i="183"/>
  <c r="CR50" i="183"/>
  <c r="CQ50" i="183"/>
  <c r="CP50" i="183"/>
  <c r="CO50" i="183"/>
  <c r="CN50" i="183"/>
  <c r="CM50" i="183"/>
  <c r="CL50" i="183"/>
  <c r="CK50" i="183"/>
  <c r="CJ50" i="183"/>
  <c r="BP50" i="183"/>
  <c r="BO50" i="183" s="1"/>
  <c r="CI50" i="183" s="1"/>
  <c r="BN50" i="183"/>
  <c r="BK50" i="183"/>
  <c r="BJ50" i="183"/>
  <c r="BH50" i="183"/>
  <c r="BG50" i="183"/>
  <c r="BF50" i="183"/>
  <c r="BE50" i="183"/>
  <c r="BD50" i="183"/>
  <c r="BC50" i="183"/>
  <c r="BB50" i="183"/>
  <c r="BA50" i="183"/>
  <c r="AZ50" i="183"/>
  <c r="AY50" i="183"/>
  <c r="AX50" i="183"/>
  <c r="AW50" i="183"/>
  <c r="AV50" i="183" s="1"/>
  <c r="AU50" i="183"/>
  <c r="AB50" i="183"/>
  <c r="AA50" i="183"/>
  <c r="G50" i="183"/>
  <c r="DB49" i="183"/>
  <c r="DA49" i="183"/>
  <c r="CZ49" i="183"/>
  <c r="CY49" i="183"/>
  <c r="CW49" i="183"/>
  <c r="CV49" i="183"/>
  <c r="CU49" i="183"/>
  <c r="CT49" i="183"/>
  <c r="CS49" i="183"/>
  <c r="CR49" i="183"/>
  <c r="CQ49" i="183"/>
  <c r="CP49" i="183"/>
  <c r="CO49" i="183"/>
  <c r="CN49" i="183"/>
  <c r="CM49" i="183"/>
  <c r="CL49" i="183"/>
  <c r="CJ49" i="183" s="1"/>
  <c r="CK49" i="183"/>
  <c r="CD49" i="183"/>
  <c r="CX49" i="183" s="1"/>
  <c r="BN49" i="183"/>
  <c r="BK49" i="183"/>
  <c r="BI49" i="183"/>
  <c r="BH49" i="183"/>
  <c r="BG49" i="183"/>
  <c r="BF49" i="183"/>
  <c r="BE49" i="183"/>
  <c r="BD49" i="183"/>
  <c r="BC49" i="183"/>
  <c r="BB49" i="183"/>
  <c r="BA49" i="183"/>
  <c r="AZ49" i="183"/>
  <c r="AY49" i="183"/>
  <c r="AX49" i="183"/>
  <c r="AW49" i="183"/>
  <c r="AV49" i="183" s="1"/>
  <c r="AP49" i="183"/>
  <c r="BJ49" i="183" s="1"/>
  <c r="AB49" i="183"/>
  <c r="AA49" i="183" s="1"/>
  <c r="AU49" i="183" s="1"/>
  <c r="G49" i="183"/>
  <c r="DB48" i="183"/>
  <c r="DA48" i="183"/>
  <c r="CZ48" i="183"/>
  <c r="CY48" i="183"/>
  <c r="CX48" i="183"/>
  <c r="CW48" i="183"/>
  <c r="CV48" i="183"/>
  <c r="CU48" i="183"/>
  <c r="CT48" i="183"/>
  <c r="CS48" i="183"/>
  <c r="CR48" i="183"/>
  <c r="CQ48" i="183"/>
  <c r="CP48" i="183"/>
  <c r="CO48" i="183"/>
  <c r="CN48" i="183"/>
  <c r="CM48" i="183"/>
  <c r="CL48" i="183"/>
  <c r="CK48" i="183"/>
  <c r="CJ48" i="183" s="1"/>
  <c r="BP48" i="183"/>
  <c r="BN48" i="183"/>
  <c r="BK48" i="183"/>
  <c r="BJ48" i="183"/>
  <c r="BH48" i="183"/>
  <c r="BG48" i="183"/>
  <c r="BF48" i="183"/>
  <c r="BE48" i="183"/>
  <c r="BD48" i="183"/>
  <c r="BC48" i="183"/>
  <c r="BB48" i="183"/>
  <c r="BA48" i="183"/>
  <c r="AZ48" i="183"/>
  <c r="AY48" i="183"/>
  <c r="AX48" i="183"/>
  <c r="AV48" i="183" s="1"/>
  <c r="AW48" i="183"/>
  <c r="AB48" i="183"/>
  <c r="AA48" i="183" s="1"/>
  <c r="AU48" i="183" s="1"/>
  <c r="G48" i="183"/>
  <c r="BO48" i="183" s="1"/>
  <c r="CI48" i="183" s="1"/>
  <c r="DB47" i="183"/>
  <c r="DA47" i="183"/>
  <c r="CZ47" i="183"/>
  <c r="CY47" i="183"/>
  <c r="CX47" i="183"/>
  <c r="CW47" i="183"/>
  <c r="CV47" i="183"/>
  <c r="CU47" i="183"/>
  <c r="CT47" i="183"/>
  <c r="CS47" i="183"/>
  <c r="CR47" i="183"/>
  <c r="CQ47" i="183"/>
  <c r="CP47" i="183"/>
  <c r="CO47" i="183"/>
  <c r="CN47" i="183"/>
  <c r="CM47" i="183"/>
  <c r="CK47" i="183"/>
  <c r="CJ47" i="183" s="1"/>
  <c r="BR47" i="183"/>
  <c r="CL47" i="183" s="1"/>
  <c r="BP47" i="183"/>
  <c r="BO47" i="183" s="1"/>
  <c r="CI47" i="183" s="1"/>
  <c r="BN47" i="183"/>
  <c r="BK47" i="183"/>
  <c r="BJ47" i="183"/>
  <c r="BI47" i="183"/>
  <c r="BH47" i="183"/>
  <c r="BG47" i="183"/>
  <c r="BF47" i="183"/>
  <c r="BE47" i="183"/>
  <c r="BD47" i="183"/>
  <c r="BC47" i="183"/>
  <c r="BB47" i="183"/>
  <c r="BA47" i="183"/>
  <c r="AZ47" i="183"/>
  <c r="AY47" i="183"/>
  <c r="AW47" i="183"/>
  <c r="AD47" i="183"/>
  <c r="AX47" i="183" s="1"/>
  <c r="AV47" i="183" s="1"/>
  <c r="G47" i="183"/>
  <c r="DB46" i="183"/>
  <c r="DA46" i="183"/>
  <c r="CZ46" i="183"/>
  <c r="CY46" i="183"/>
  <c r="CX46" i="183"/>
  <c r="CW46" i="183"/>
  <c r="CV46" i="183"/>
  <c r="CU46" i="183"/>
  <c r="CT46" i="183"/>
  <c r="CS46" i="183"/>
  <c r="CR46" i="183"/>
  <c r="CQ46" i="183"/>
  <c r="CP46" i="183"/>
  <c r="CO46" i="183"/>
  <c r="CN46" i="183"/>
  <c r="CM46" i="183"/>
  <c r="CL46" i="183"/>
  <c r="CJ46" i="183" s="1"/>
  <c r="CK46" i="183"/>
  <c r="BP46" i="183"/>
  <c r="BO46" i="183" s="1"/>
  <c r="CI46" i="183" s="1"/>
  <c r="BN46" i="183"/>
  <c r="BK46" i="183"/>
  <c r="BJ46" i="183"/>
  <c r="BH46" i="183"/>
  <c r="BG46" i="183"/>
  <c r="BF46" i="183"/>
  <c r="BE46" i="183"/>
  <c r="BD46" i="183"/>
  <c r="BC46" i="183"/>
  <c r="BB46" i="183"/>
  <c r="BA46" i="183"/>
  <c r="AZ46" i="183"/>
  <c r="AY46" i="183"/>
  <c r="AX46" i="183"/>
  <c r="AW46" i="183"/>
  <c r="AV46" i="183" s="1"/>
  <c r="AB46" i="183"/>
  <c r="AA46" i="183"/>
  <c r="AU46" i="183" s="1"/>
  <c r="G46" i="183"/>
  <c r="DB45" i="183"/>
  <c r="DA45" i="183"/>
  <c r="CZ45" i="183"/>
  <c r="CY45" i="183"/>
  <c r="CX45" i="183"/>
  <c r="CW45" i="183"/>
  <c r="CV45" i="183"/>
  <c r="CU45" i="183"/>
  <c r="CT45" i="183"/>
  <c r="CS45" i="183"/>
  <c r="CR45" i="183"/>
  <c r="CQ45" i="183"/>
  <c r="CP45" i="183"/>
  <c r="CO45" i="183"/>
  <c r="CN45" i="183"/>
  <c r="CM45" i="183"/>
  <c r="CL45" i="183"/>
  <c r="CK45" i="183"/>
  <c r="CJ45" i="183"/>
  <c r="BP45" i="183"/>
  <c r="BO45" i="183" s="1"/>
  <c r="CI45" i="183" s="1"/>
  <c r="BN45" i="183"/>
  <c r="BK45" i="183"/>
  <c r="BJ45" i="183"/>
  <c r="BH45" i="183"/>
  <c r="BG45" i="183"/>
  <c r="BF45" i="183"/>
  <c r="BE45" i="183"/>
  <c r="BD45" i="183"/>
  <c r="BC45" i="183"/>
  <c r="BB45" i="183"/>
  <c r="BA45" i="183"/>
  <c r="AZ45" i="183"/>
  <c r="AY45" i="183"/>
  <c r="AX45" i="183"/>
  <c r="AW45" i="183"/>
  <c r="AV45" i="183" s="1"/>
  <c r="AU45" i="183"/>
  <c r="AB45" i="183"/>
  <c r="AA45" i="183"/>
  <c r="G45" i="183"/>
  <c r="DB44" i="183"/>
  <c r="DA44" i="183"/>
  <c r="CZ44" i="183"/>
  <c r="CY44" i="183"/>
  <c r="CX44" i="183"/>
  <c r="CW44" i="183"/>
  <c r="CV44" i="183"/>
  <c r="CU44" i="183"/>
  <c r="CT44" i="183"/>
  <c r="CS44" i="183"/>
  <c r="CR44" i="183"/>
  <c r="CQ44" i="183"/>
  <c r="CP44" i="183"/>
  <c r="CO44" i="183"/>
  <c r="CN44" i="183"/>
  <c r="CM44" i="183"/>
  <c r="CL44" i="183"/>
  <c r="CJ44" i="183" s="1"/>
  <c r="CK44" i="183"/>
  <c r="BP44" i="183"/>
  <c r="BO44" i="183" s="1"/>
  <c r="CI44" i="183" s="1"/>
  <c r="BN44" i="183"/>
  <c r="BK44" i="183"/>
  <c r="BJ44" i="183"/>
  <c r="BI44" i="183"/>
  <c r="BH44" i="183"/>
  <c r="BG44" i="183"/>
  <c r="BF44" i="183"/>
  <c r="BE44" i="183"/>
  <c r="BD44" i="183"/>
  <c r="BC44" i="183"/>
  <c r="BB44" i="183"/>
  <c r="BA44" i="183"/>
  <c r="AZ44" i="183"/>
  <c r="AY44" i="183"/>
  <c r="AX44" i="183"/>
  <c r="AV44" i="183" s="1"/>
  <c r="AW44" i="183"/>
  <c r="AB44" i="183"/>
  <c r="AA44" i="183" s="1"/>
  <c r="AU44" i="183" s="1"/>
  <c r="G44" i="183"/>
  <c r="DB43" i="183"/>
  <c r="DA43" i="183"/>
  <c r="CZ43" i="183"/>
  <c r="CY43" i="183"/>
  <c r="CW43" i="183"/>
  <c r="CV43" i="183"/>
  <c r="CU43" i="183"/>
  <c r="CT43" i="183"/>
  <c r="CS43" i="183"/>
  <c r="CR43" i="183"/>
  <c r="CQ43" i="183"/>
  <c r="CP43" i="183"/>
  <c r="CO43" i="183"/>
  <c r="CN43" i="183"/>
  <c r="CM43" i="183"/>
  <c r="CL43" i="183"/>
  <c r="CK43" i="183"/>
  <c r="CD43" i="183"/>
  <c r="CX43" i="183" s="1"/>
  <c r="BP43" i="183"/>
  <c r="BO43" i="183" s="1"/>
  <c r="CI43" i="183" s="1"/>
  <c r="BN43" i="183"/>
  <c r="BM43" i="183"/>
  <c r="BL43" i="183"/>
  <c r="BK43" i="183"/>
  <c r="BI43" i="183"/>
  <c r="BH43" i="183"/>
  <c r="BG43" i="183"/>
  <c r="BF43" i="183"/>
  <c r="BE43" i="183"/>
  <c r="BD43" i="183"/>
  <c r="BC43" i="183"/>
  <c r="BB43" i="183"/>
  <c r="BA43" i="183"/>
  <c r="AZ43" i="183"/>
  <c r="AY43" i="183"/>
  <c r="AX43" i="183"/>
  <c r="AW43" i="183"/>
  <c r="AP43" i="183"/>
  <c r="BJ43" i="183" s="1"/>
  <c r="AV43" i="183" s="1"/>
  <c r="G43" i="183"/>
  <c r="DB42" i="183"/>
  <c r="DA42" i="183"/>
  <c r="CZ42" i="183"/>
  <c r="CY42" i="183"/>
  <c r="CX42" i="183"/>
  <c r="CW42" i="183"/>
  <c r="CV42" i="183"/>
  <c r="CU42" i="183"/>
  <c r="CT42" i="183"/>
  <c r="CS42" i="183"/>
  <c r="CR42" i="183"/>
  <c r="CQ42" i="183"/>
  <c r="CP42" i="183"/>
  <c r="CO42" i="183"/>
  <c r="CN42" i="183"/>
  <c r="CM42" i="183"/>
  <c r="CL42" i="183"/>
  <c r="CK42" i="183"/>
  <c r="CJ42" i="183"/>
  <c r="BP42" i="183"/>
  <c r="BO42" i="183" s="1"/>
  <c r="CI42" i="183" s="1"/>
  <c r="BN42" i="183"/>
  <c r="BK42" i="183"/>
  <c r="BJ42" i="183"/>
  <c r="BH42" i="183"/>
  <c r="BG42" i="183"/>
  <c r="BF42" i="183"/>
  <c r="BE42" i="183"/>
  <c r="BD42" i="183"/>
  <c r="BC42" i="183"/>
  <c r="BB42" i="183"/>
  <c r="BA42" i="183"/>
  <c r="AZ42" i="183"/>
  <c r="AY42" i="183"/>
  <c r="AX42" i="183"/>
  <c r="AW42" i="183"/>
  <c r="AV42" i="183" s="1"/>
  <c r="AU42" i="183"/>
  <c r="AB42" i="183"/>
  <c r="AA42" i="183"/>
  <c r="G42" i="183"/>
  <c r="DB41" i="183"/>
  <c r="DA41" i="183"/>
  <c r="CZ41" i="183"/>
  <c r="CY41" i="183"/>
  <c r="CX41" i="183"/>
  <c r="CW41" i="183"/>
  <c r="CV41" i="183"/>
  <c r="CU41" i="183"/>
  <c r="CT41" i="183"/>
  <c r="CS41" i="183"/>
  <c r="CR41" i="183"/>
  <c r="CQ41" i="183"/>
  <c r="CP41" i="183"/>
  <c r="CO41" i="183"/>
  <c r="CN41" i="183"/>
  <c r="CM41" i="183"/>
  <c r="CL41" i="183"/>
  <c r="CJ41" i="183" s="1"/>
  <c r="CK41" i="183"/>
  <c r="BP41" i="183"/>
  <c r="BO41" i="183" s="1"/>
  <c r="CI41" i="183" s="1"/>
  <c r="BN41" i="183"/>
  <c r="BM41" i="183"/>
  <c r="BL41" i="183"/>
  <c r="BK41" i="183"/>
  <c r="BI41" i="183"/>
  <c r="BH41" i="183"/>
  <c r="BG41" i="183"/>
  <c r="BF41" i="183"/>
  <c r="BE41" i="183"/>
  <c r="BD41" i="183"/>
  <c r="BC41" i="183"/>
  <c r="BB41" i="183"/>
  <c r="BA41" i="183"/>
  <c r="AZ41" i="183"/>
  <c r="AY41" i="183"/>
  <c r="AX41" i="183"/>
  <c r="AW41" i="183"/>
  <c r="AP41" i="183"/>
  <c r="BJ41" i="183" s="1"/>
  <c r="AV41" i="183" s="1"/>
  <c r="G41" i="183"/>
  <c r="DB40" i="183"/>
  <c r="DA40" i="183"/>
  <c r="CZ40" i="183"/>
  <c r="CY40" i="183"/>
  <c r="CX40" i="183"/>
  <c r="CW40" i="183"/>
  <c r="CV40" i="183"/>
  <c r="CT40" i="183"/>
  <c r="CS40" i="183"/>
  <c r="CR40" i="183"/>
  <c r="CQ40" i="183"/>
  <c r="CP40" i="183"/>
  <c r="CO40" i="183"/>
  <c r="CN40" i="183"/>
  <c r="CM40" i="183"/>
  <c r="CL40" i="183"/>
  <c r="CK40" i="183"/>
  <c r="CA40" i="183"/>
  <c r="CA132" i="183" s="1"/>
  <c r="BN40" i="183"/>
  <c r="BM40" i="183"/>
  <c r="BL40" i="183"/>
  <c r="BK40" i="183"/>
  <c r="BJ40" i="183"/>
  <c r="BI40" i="183"/>
  <c r="BH40" i="183"/>
  <c r="BG40" i="183"/>
  <c r="BF40" i="183"/>
  <c r="BE40" i="183"/>
  <c r="BD40" i="183"/>
  <c r="BC40" i="183"/>
  <c r="BB40" i="183"/>
  <c r="BA40" i="183"/>
  <c r="AZ40" i="183"/>
  <c r="AY40" i="183"/>
  <c r="AX40" i="183"/>
  <c r="AW40" i="183"/>
  <c r="AV40" i="183" s="1"/>
  <c r="AM40" i="183"/>
  <c r="AM132" i="183" s="1"/>
  <c r="AB40" i="183"/>
  <c r="AA40" i="183" s="1"/>
  <c r="AU40" i="183" s="1"/>
  <c r="G40" i="183"/>
  <c r="DB39" i="183"/>
  <c r="DA39" i="183"/>
  <c r="CZ39" i="183"/>
  <c r="CY39" i="183"/>
  <c r="CX39" i="183"/>
  <c r="CW39" i="183"/>
  <c r="CV39" i="183"/>
  <c r="CU39" i="183"/>
  <c r="CT39" i="183"/>
  <c r="CS39" i="183"/>
  <c r="CR39" i="183"/>
  <c r="CQ39" i="183"/>
  <c r="CP39" i="183"/>
  <c r="CO39" i="183"/>
  <c r="CN39" i="183"/>
  <c r="CM39" i="183"/>
  <c r="CL39" i="183"/>
  <c r="CK39" i="183"/>
  <c r="CJ39" i="183" s="1"/>
  <c r="CI39" i="183"/>
  <c r="BP39" i="183"/>
  <c r="BO39" i="183"/>
  <c r="BN39" i="183"/>
  <c r="BK39" i="183"/>
  <c r="BJ39" i="183"/>
  <c r="BI39" i="183"/>
  <c r="BH39" i="183"/>
  <c r="BG39" i="183"/>
  <c r="BF39" i="183"/>
  <c r="BE39" i="183"/>
  <c r="BD39" i="183"/>
  <c r="BC39" i="183"/>
  <c r="BB39" i="183"/>
  <c r="BA39" i="183"/>
  <c r="AZ39" i="183"/>
  <c r="AY39" i="183"/>
  <c r="AX39" i="183"/>
  <c r="AW39" i="183"/>
  <c r="AV39" i="183" s="1"/>
  <c r="AU39" i="183"/>
  <c r="AB39" i="183"/>
  <c r="AA39" i="183"/>
  <c r="G39" i="183"/>
  <c r="DB38" i="183"/>
  <c r="DA38" i="183"/>
  <c r="CZ38" i="183"/>
  <c r="CY38" i="183"/>
  <c r="CX38" i="183"/>
  <c r="CW38" i="183"/>
  <c r="CV38" i="183"/>
  <c r="CU38" i="183"/>
  <c r="CT38" i="183"/>
  <c r="CS38" i="183"/>
  <c r="CR38" i="183"/>
  <c r="CQ38" i="183"/>
  <c r="CP38" i="183"/>
  <c r="CO38" i="183"/>
  <c r="CN38" i="183"/>
  <c r="CM38" i="183"/>
  <c r="CL38" i="183"/>
  <c r="CJ38" i="183" s="1"/>
  <c r="CK38" i="183"/>
  <c r="BP38" i="183"/>
  <c r="BO38" i="183" s="1"/>
  <c r="CI38" i="183" s="1"/>
  <c r="BN38" i="183"/>
  <c r="BK38" i="183"/>
  <c r="BJ38" i="183"/>
  <c r="BI38" i="183"/>
  <c r="BG38" i="183"/>
  <c r="BF38" i="183"/>
  <c r="BE38" i="183"/>
  <c r="BD38" i="183"/>
  <c r="BC38" i="183"/>
  <c r="BB38" i="183"/>
  <c r="BA38" i="183"/>
  <c r="AZ38" i="183"/>
  <c r="AY38" i="183"/>
  <c r="AX38" i="183"/>
  <c r="AW38" i="183"/>
  <c r="AN38" i="183"/>
  <c r="AN132" i="183" s="1"/>
  <c r="G38" i="183"/>
  <c r="DB37" i="183"/>
  <c r="DA37" i="183"/>
  <c r="CZ37" i="183"/>
  <c r="CY37" i="183"/>
  <c r="CX37" i="183"/>
  <c r="CW37" i="183"/>
  <c r="CV37" i="183"/>
  <c r="CU37" i="183"/>
  <c r="CT37" i="183"/>
  <c r="CS37" i="183"/>
  <c r="CR37" i="183"/>
  <c r="CQ37" i="183"/>
  <c r="CP37" i="183"/>
  <c r="CO37" i="183"/>
  <c r="CN37" i="183"/>
  <c r="CM37" i="183"/>
  <c r="CL37" i="183"/>
  <c r="CJ37" i="183" s="1"/>
  <c r="CK37" i="183"/>
  <c r="BP37" i="183"/>
  <c r="BO37" i="183" s="1"/>
  <c r="CI37" i="183" s="1"/>
  <c r="BN37" i="183"/>
  <c r="BK37" i="183"/>
  <c r="BJ37" i="183"/>
  <c r="BI37" i="183"/>
  <c r="BH37" i="183"/>
  <c r="BG37" i="183"/>
  <c r="BF37" i="183"/>
  <c r="BE37" i="183"/>
  <c r="BD37" i="183"/>
  <c r="BC37" i="183"/>
  <c r="BB37" i="183"/>
  <c r="BA37" i="183"/>
  <c r="AZ37" i="183"/>
  <c r="AY37" i="183"/>
  <c r="AX37" i="183"/>
  <c r="AV37" i="183" s="1"/>
  <c r="AW37" i="183"/>
  <c r="AB37" i="183"/>
  <c r="AA37" i="183" s="1"/>
  <c r="AU37" i="183" s="1"/>
  <c r="G37" i="183"/>
  <c r="DB36" i="183"/>
  <c r="DA36" i="183"/>
  <c r="CZ36" i="183"/>
  <c r="CY36" i="183"/>
  <c r="CX36" i="183"/>
  <c r="CW36" i="183"/>
  <c r="CV36" i="183"/>
  <c r="CU36" i="183"/>
  <c r="CT36" i="183"/>
  <c r="CS36" i="183"/>
  <c r="CR36" i="183"/>
  <c r="CQ36" i="183"/>
  <c r="CP36" i="183"/>
  <c r="CO36" i="183"/>
  <c r="CN36" i="183"/>
  <c r="CM36" i="183"/>
  <c r="CL36" i="183"/>
  <c r="CK36" i="183"/>
  <c r="CJ36" i="183" s="1"/>
  <c r="BP36" i="183"/>
  <c r="BO36" i="183"/>
  <c r="CI36" i="183" s="1"/>
  <c r="BN36" i="183"/>
  <c r="BK36" i="183"/>
  <c r="BJ36" i="183"/>
  <c r="BI36" i="183"/>
  <c r="BH36" i="183"/>
  <c r="BG36" i="183"/>
  <c r="BF36" i="183"/>
  <c r="BE36" i="183"/>
  <c r="BD36" i="183"/>
  <c r="BC36" i="183"/>
  <c r="BB36" i="183"/>
  <c r="BA36" i="183"/>
  <c r="AZ36" i="183"/>
  <c r="AY36" i="183"/>
  <c r="AX36" i="183"/>
  <c r="AW36" i="183"/>
  <c r="AV36" i="183" s="1"/>
  <c r="AB36" i="183"/>
  <c r="AA36" i="183"/>
  <c r="AU36" i="183" s="1"/>
  <c r="G36" i="183"/>
  <c r="DB35" i="183"/>
  <c r="DA35" i="183"/>
  <c r="CZ35" i="183"/>
  <c r="CY35" i="183"/>
  <c r="CX35" i="183"/>
  <c r="CW35" i="183"/>
  <c r="CV35" i="183"/>
  <c r="CU35" i="183"/>
  <c r="CT35" i="183"/>
  <c r="CS35" i="183"/>
  <c r="CR35" i="183"/>
  <c r="CQ35" i="183"/>
  <c r="CP35" i="183"/>
  <c r="CO35" i="183"/>
  <c r="CN35" i="183"/>
  <c r="CM35" i="183"/>
  <c r="CL35" i="183"/>
  <c r="CK35" i="183"/>
  <c r="CJ35" i="183"/>
  <c r="BP35" i="183"/>
  <c r="BO35" i="183" s="1"/>
  <c r="CI35" i="183" s="1"/>
  <c r="BN35" i="183"/>
  <c r="BM35" i="183"/>
  <c r="BM132" i="183" s="1"/>
  <c r="BL35" i="183"/>
  <c r="BL132" i="183" s="1"/>
  <c r="BK35" i="183"/>
  <c r="BI35" i="183"/>
  <c r="BH35" i="183"/>
  <c r="BG35" i="183"/>
  <c r="BF35" i="183"/>
  <c r="BE35" i="183"/>
  <c r="BD35" i="183"/>
  <c r="BC35" i="183"/>
  <c r="BB35" i="183"/>
  <c r="BA35" i="183"/>
  <c r="AZ35" i="183"/>
  <c r="AY35" i="183"/>
  <c r="AX35" i="183"/>
  <c r="AV35" i="183" s="1"/>
  <c r="AW35" i="183"/>
  <c r="AP35" i="183"/>
  <c r="BJ35" i="183" s="1"/>
  <c r="G35" i="183"/>
  <c r="DB34" i="183"/>
  <c r="DA34" i="183"/>
  <c r="CZ34" i="183"/>
  <c r="CY34" i="183"/>
  <c r="CX34" i="183"/>
  <c r="CW34" i="183"/>
  <c r="CV34" i="183"/>
  <c r="CU34" i="183"/>
  <c r="CT34" i="183"/>
  <c r="CS34" i="183"/>
  <c r="CR34" i="183"/>
  <c r="CQ34" i="183"/>
  <c r="CP34" i="183"/>
  <c r="CO34" i="183"/>
  <c r="CN34" i="183"/>
  <c r="CM34" i="183"/>
  <c r="CL34" i="183"/>
  <c r="CJ34" i="183" s="1"/>
  <c r="CK34" i="183"/>
  <c r="BP34" i="183"/>
  <c r="BO34" i="183" s="1"/>
  <c r="CI34" i="183" s="1"/>
  <c r="BN34" i="183"/>
  <c r="BK34" i="183"/>
  <c r="BJ34" i="183"/>
  <c r="BI34" i="183"/>
  <c r="BH34" i="183"/>
  <c r="BG34" i="183"/>
  <c r="BF34" i="183"/>
  <c r="BE34" i="183"/>
  <c r="BD34" i="183"/>
  <c r="BC34" i="183"/>
  <c r="BB34" i="183"/>
  <c r="BA34" i="183"/>
  <c r="AZ34" i="183"/>
  <c r="AY34" i="183"/>
  <c r="AX34" i="183"/>
  <c r="AV34" i="183" s="1"/>
  <c r="AW34" i="183"/>
  <c r="AB34" i="183"/>
  <c r="AA34" i="183" s="1"/>
  <c r="AU34" i="183" s="1"/>
  <c r="G34" i="183"/>
  <c r="DB33" i="183"/>
  <c r="DA33" i="183"/>
  <c r="CZ33" i="183"/>
  <c r="CY33" i="183"/>
  <c r="CX33" i="183"/>
  <c r="CW33" i="183"/>
  <c r="CV33" i="183"/>
  <c r="CU33" i="183"/>
  <c r="CT33" i="183"/>
  <c r="CS33" i="183"/>
  <c r="CR33" i="183"/>
  <c r="CQ33" i="183"/>
  <c r="CP33" i="183"/>
  <c r="CO33" i="183"/>
  <c r="CN33" i="183"/>
  <c r="CM33" i="183"/>
  <c r="CL33" i="183"/>
  <c r="CK33" i="183"/>
  <c r="CJ33" i="183" s="1"/>
  <c r="BP33" i="183"/>
  <c r="BO33" i="183"/>
  <c r="CI33" i="183" s="1"/>
  <c r="BN33" i="183"/>
  <c r="BK33" i="183"/>
  <c r="BJ33" i="183"/>
  <c r="BI33" i="183"/>
  <c r="BH33" i="183"/>
  <c r="BG33" i="183"/>
  <c r="BF33" i="183"/>
  <c r="BE33" i="183"/>
  <c r="BD33" i="183"/>
  <c r="BC33" i="183"/>
  <c r="BB33" i="183"/>
  <c r="BA33" i="183"/>
  <c r="AZ33" i="183"/>
  <c r="AY33" i="183"/>
  <c r="AX33" i="183"/>
  <c r="AW33" i="183"/>
  <c r="AV33" i="183" s="1"/>
  <c r="AB33" i="183"/>
  <c r="AA33" i="183"/>
  <c r="AU33" i="183" s="1"/>
  <c r="G33" i="183"/>
  <c r="DB32" i="183"/>
  <c r="DA32" i="183"/>
  <c r="CZ32" i="183"/>
  <c r="CY32" i="183"/>
  <c r="CX32" i="183"/>
  <c r="CW32" i="183"/>
  <c r="CV32" i="183"/>
  <c r="CU32" i="183"/>
  <c r="CT32" i="183"/>
  <c r="CS32" i="183"/>
  <c r="CR32" i="183"/>
  <c r="CQ32" i="183"/>
  <c r="CP32" i="183"/>
  <c r="CO32" i="183"/>
  <c r="CN32" i="183"/>
  <c r="CM32" i="183"/>
  <c r="CL32" i="183"/>
  <c r="CK32" i="183"/>
  <c r="CJ32" i="183"/>
  <c r="BP32" i="183"/>
  <c r="BO32" i="183" s="1"/>
  <c r="CI32" i="183" s="1"/>
  <c r="BN32" i="183"/>
  <c r="BK32" i="183"/>
  <c r="BJ32" i="183"/>
  <c r="BI32" i="183"/>
  <c r="BH32" i="183"/>
  <c r="BG32" i="183"/>
  <c r="BF32" i="183"/>
  <c r="BE32" i="183"/>
  <c r="BD32" i="183"/>
  <c r="BC32" i="183"/>
  <c r="BB32" i="183"/>
  <c r="BA32" i="183"/>
  <c r="AZ32" i="183"/>
  <c r="AY32" i="183"/>
  <c r="AX32" i="183"/>
  <c r="AW32" i="183"/>
  <c r="AV32" i="183"/>
  <c r="AB32" i="183"/>
  <c r="AA32" i="183" s="1"/>
  <c r="AU32" i="183" s="1"/>
  <c r="G32" i="183"/>
  <c r="DB31" i="183"/>
  <c r="DA31" i="183"/>
  <c r="CZ31" i="183"/>
  <c r="CY31" i="183"/>
  <c r="CW31" i="183"/>
  <c r="CV31" i="183"/>
  <c r="CU31" i="183"/>
  <c r="CT31" i="183"/>
  <c r="CS31" i="183"/>
  <c r="CR31" i="183"/>
  <c r="CQ31" i="183"/>
  <c r="CP31" i="183"/>
  <c r="CO31" i="183"/>
  <c r="CN31" i="183"/>
  <c r="CM31" i="183"/>
  <c r="CL31" i="183"/>
  <c r="CK31" i="183"/>
  <c r="CD31" i="183"/>
  <c r="CD132" i="183" s="1"/>
  <c r="BP31" i="183"/>
  <c r="BO31" i="183" s="1"/>
  <c r="CI31" i="183" s="1"/>
  <c r="BN31" i="183"/>
  <c r="BK31" i="183"/>
  <c r="BJ31" i="183"/>
  <c r="BH31" i="183"/>
  <c r="BG31" i="183"/>
  <c r="BF31" i="183"/>
  <c r="BE31" i="183"/>
  <c r="BD31" i="183"/>
  <c r="BC31" i="183"/>
  <c r="BB31" i="183"/>
  <c r="BA31" i="183"/>
  <c r="AZ31" i="183"/>
  <c r="AY31" i="183"/>
  <c r="AX31" i="183"/>
  <c r="AW31" i="183"/>
  <c r="AV31" i="183" s="1"/>
  <c r="AP31" i="183"/>
  <c r="AB31" i="183"/>
  <c r="AA31" i="183" s="1"/>
  <c r="AU31" i="183" s="1"/>
  <c r="G31" i="183"/>
  <c r="DB30" i="183"/>
  <c r="DA30" i="183"/>
  <c r="CZ30" i="183"/>
  <c r="CY30" i="183"/>
  <c r="CX30" i="183"/>
  <c r="CW30" i="183"/>
  <c r="CV30" i="183"/>
  <c r="CU30" i="183"/>
  <c r="CT30" i="183"/>
  <c r="CS30" i="183"/>
  <c r="CR30" i="183"/>
  <c r="CQ30" i="183"/>
  <c r="CP30" i="183"/>
  <c r="CO30" i="183"/>
  <c r="CN30" i="183"/>
  <c r="CM30" i="183"/>
  <c r="CL30" i="183"/>
  <c r="CK30" i="183"/>
  <c r="CJ30" i="183" s="1"/>
  <c r="BP30" i="183"/>
  <c r="BN30" i="183"/>
  <c r="BK30" i="183"/>
  <c r="BJ30" i="183"/>
  <c r="BH30" i="183"/>
  <c r="BG30" i="183"/>
  <c r="BF30" i="183"/>
  <c r="BE30" i="183"/>
  <c r="BD30" i="183"/>
  <c r="BC30" i="183"/>
  <c r="BB30" i="183"/>
  <c r="BA30" i="183"/>
  <c r="AZ30" i="183"/>
  <c r="AY30" i="183"/>
  <c r="AX30" i="183"/>
  <c r="AV30" i="183" s="1"/>
  <c r="AW30" i="183"/>
  <c r="AB30" i="183"/>
  <c r="AA30" i="183" s="1"/>
  <c r="AU30" i="183" s="1"/>
  <c r="G30" i="183"/>
  <c r="BO30" i="183" s="1"/>
  <c r="CI30" i="183" s="1"/>
  <c r="DB29" i="183"/>
  <c r="DA29" i="183"/>
  <c r="CZ29" i="183"/>
  <c r="CY29" i="183"/>
  <c r="CX29" i="183"/>
  <c r="CW29" i="183"/>
  <c r="CV29" i="183"/>
  <c r="CU29" i="183"/>
  <c r="CT29" i="183"/>
  <c r="CS29" i="183"/>
  <c r="CR29" i="183"/>
  <c r="CQ29" i="183"/>
  <c r="CP29" i="183"/>
  <c r="CO29" i="183"/>
  <c r="CN29" i="183"/>
  <c r="CM29" i="183"/>
  <c r="CL29" i="183"/>
  <c r="CK29" i="183"/>
  <c r="CJ29" i="183" s="1"/>
  <c r="BP29" i="183"/>
  <c r="BN29" i="183"/>
  <c r="BK29" i="183"/>
  <c r="BJ29" i="183"/>
  <c r="BH29" i="183"/>
  <c r="BG29" i="183"/>
  <c r="BF29" i="183"/>
  <c r="BE29" i="183"/>
  <c r="BD29" i="183"/>
  <c r="BC29" i="183"/>
  <c r="BB29" i="183"/>
  <c r="BA29" i="183"/>
  <c r="AZ29" i="183"/>
  <c r="AY29" i="183"/>
  <c r="AX29" i="183"/>
  <c r="AW29" i="183"/>
  <c r="AV29" i="183"/>
  <c r="AB29" i="183"/>
  <c r="AA29" i="183" s="1"/>
  <c r="AU29" i="183" s="1"/>
  <c r="G29" i="183"/>
  <c r="BO29" i="183" s="1"/>
  <c r="CI29" i="183" s="1"/>
  <c r="DB28" i="183"/>
  <c r="DA28" i="183"/>
  <c r="CZ28" i="183"/>
  <c r="CY28" i="183"/>
  <c r="CX28" i="183"/>
  <c r="CW28" i="183"/>
  <c r="CV28" i="183"/>
  <c r="CU28" i="183"/>
  <c r="CT28" i="183"/>
  <c r="CS28" i="183"/>
  <c r="CR28" i="183"/>
  <c r="CQ28" i="183"/>
  <c r="CP28" i="183"/>
  <c r="CO28" i="183"/>
  <c r="CN28" i="183"/>
  <c r="CM28" i="183"/>
  <c r="CL28" i="183"/>
  <c r="CK28" i="183"/>
  <c r="CJ28" i="183" s="1"/>
  <c r="BP28" i="183"/>
  <c r="BN28" i="183"/>
  <c r="BK28" i="183"/>
  <c r="BI28" i="183"/>
  <c r="BH28" i="183"/>
  <c r="BG28" i="183"/>
  <c r="BF28" i="183"/>
  <c r="BE28" i="183"/>
  <c r="BD28" i="183"/>
  <c r="BC28" i="183"/>
  <c r="BB28" i="183"/>
  <c r="BA28" i="183"/>
  <c r="AZ28" i="183"/>
  <c r="AY28" i="183"/>
  <c r="AX28" i="183"/>
  <c r="AW28" i="183"/>
  <c r="AP28" i="183"/>
  <c r="BJ28" i="183" s="1"/>
  <c r="AB28" i="183"/>
  <c r="AA28" i="183" s="1"/>
  <c r="AU28" i="183" s="1"/>
  <c r="G28" i="183"/>
  <c r="BO28" i="183" s="1"/>
  <c r="CI28" i="183" s="1"/>
  <c r="DB27" i="183"/>
  <c r="DA27" i="183"/>
  <c r="CZ27" i="183"/>
  <c r="CY27" i="183"/>
  <c r="CX27" i="183"/>
  <c r="CW27" i="183"/>
  <c r="CV27" i="183"/>
  <c r="CU27" i="183"/>
  <c r="CT27" i="183"/>
  <c r="CS27" i="183"/>
  <c r="CR27" i="183"/>
  <c r="CQ27" i="183"/>
  <c r="CP27" i="183"/>
  <c r="CO27" i="183"/>
  <c r="CN27" i="183"/>
  <c r="CM27" i="183"/>
  <c r="CL27" i="183"/>
  <c r="CK27" i="183"/>
  <c r="CJ27" i="183" s="1"/>
  <c r="BP27" i="183"/>
  <c r="BN27" i="183"/>
  <c r="BK27" i="183"/>
  <c r="BI27" i="183"/>
  <c r="BH27" i="183"/>
  <c r="BG27" i="183"/>
  <c r="BF27" i="183"/>
  <c r="BE27" i="183"/>
  <c r="BD27" i="183"/>
  <c r="BC27" i="183"/>
  <c r="BB27" i="183"/>
  <c r="BA27" i="183"/>
  <c r="AZ27" i="183"/>
  <c r="AY27" i="183"/>
  <c r="AX27" i="183"/>
  <c r="AW27" i="183"/>
  <c r="AV27" i="183" s="1"/>
  <c r="AP27" i="183"/>
  <c r="BJ27" i="183" s="1"/>
  <c r="AB27" i="183"/>
  <c r="AA27" i="183" s="1"/>
  <c r="AU27" i="183" s="1"/>
  <c r="G27" i="183"/>
  <c r="BO27" i="183" s="1"/>
  <c r="CI27" i="183" s="1"/>
  <c r="DB26" i="183"/>
  <c r="DA26" i="183"/>
  <c r="CZ26" i="183"/>
  <c r="CY26" i="183"/>
  <c r="CX26" i="183"/>
  <c r="CW26" i="183"/>
  <c r="CV26" i="183"/>
  <c r="CU26" i="183"/>
  <c r="CT26" i="183"/>
  <c r="CS26" i="183"/>
  <c r="CR26" i="183"/>
  <c r="CQ26" i="183"/>
  <c r="CP26" i="183"/>
  <c r="CO26" i="183"/>
  <c r="CN26" i="183"/>
  <c r="CM26" i="183"/>
  <c r="CL26" i="183"/>
  <c r="CK26" i="183"/>
  <c r="CJ26" i="183" s="1"/>
  <c r="BP26" i="183"/>
  <c r="BN26" i="183"/>
  <c r="BK26" i="183"/>
  <c r="BI26" i="183"/>
  <c r="BH26" i="183"/>
  <c r="BG26" i="183"/>
  <c r="BF26" i="183"/>
  <c r="BE26" i="183"/>
  <c r="BD26" i="183"/>
  <c r="BC26" i="183"/>
  <c r="BB26" i="183"/>
  <c r="BA26" i="183"/>
  <c r="AZ26" i="183"/>
  <c r="AY26" i="183"/>
  <c r="AX26" i="183"/>
  <c r="AW26" i="183"/>
  <c r="AP26" i="183"/>
  <c r="AP132" i="183" s="1"/>
  <c r="AB26" i="183"/>
  <c r="AA26" i="183" s="1"/>
  <c r="AU26" i="183" s="1"/>
  <c r="G26" i="183"/>
  <c r="BO26" i="183" s="1"/>
  <c r="CI26" i="183" s="1"/>
  <c r="DB25" i="183"/>
  <c r="DA25" i="183"/>
  <c r="CZ25" i="183"/>
  <c r="CY25" i="183"/>
  <c r="CX25" i="183"/>
  <c r="CW25" i="183"/>
  <c r="CV25" i="183"/>
  <c r="CU25" i="183"/>
  <c r="CT25" i="183"/>
  <c r="CS25" i="183"/>
  <c r="CR25" i="183"/>
  <c r="CQ25" i="183"/>
  <c r="CP25" i="183"/>
  <c r="CO25" i="183"/>
  <c r="CN25" i="183"/>
  <c r="CM25" i="183"/>
  <c r="CL25" i="183"/>
  <c r="CK25" i="183"/>
  <c r="CJ25" i="183" s="1"/>
  <c r="BP25" i="183"/>
  <c r="BO25" i="183" s="1"/>
  <c r="CI25" i="183" s="1"/>
  <c r="BN25" i="183"/>
  <c r="BK25" i="183"/>
  <c r="BJ25" i="183"/>
  <c r="BI25" i="183"/>
  <c r="BH25" i="183"/>
  <c r="BG25" i="183"/>
  <c r="BF25" i="183"/>
  <c r="BE25" i="183"/>
  <c r="BD25" i="183"/>
  <c r="BC25" i="183"/>
  <c r="BB25" i="183"/>
  <c r="BA25" i="183"/>
  <c r="AZ25" i="183"/>
  <c r="AY25" i="183"/>
  <c r="AX25" i="183"/>
  <c r="AW25" i="183"/>
  <c r="AV25" i="183" s="1"/>
  <c r="AB25" i="183"/>
  <c r="AA25" i="183" s="1"/>
  <c r="AU25" i="183" s="1"/>
  <c r="G25" i="183"/>
  <c r="DB24" i="183"/>
  <c r="DA24" i="183"/>
  <c r="CZ24" i="183"/>
  <c r="CY24" i="183"/>
  <c r="CX24" i="183"/>
  <c r="CW24" i="183"/>
  <c r="CV24" i="183"/>
  <c r="CU24" i="183"/>
  <c r="CT24" i="183"/>
  <c r="CS24" i="183"/>
  <c r="CR24" i="183"/>
  <c r="CQ24" i="183"/>
  <c r="CP24" i="183"/>
  <c r="CO24" i="183"/>
  <c r="CN24" i="183"/>
  <c r="CM24" i="183"/>
  <c r="CL24" i="183"/>
  <c r="CK24" i="183"/>
  <c r="CJ24" i="183" s="1"/>
  <c r="BP24" i="183"/>
  <c r="BO24" i="183" s="1"/>
  <c r="CI24" i="183" s="1"/>
  <c r="BN24" i="183"/>
  <c r="BK24" i="183"/>
  <c r="BJ24" i="183"/>
  <c r="BI24" i="183"/>
  <c r="BH24" i="183"/>
  <c r="BG24" i="183"/>
  <c r="BF24" i="183"/>
  <c r="BE24" i="183"/>
  <c r="BD24" i="183"/>
  <c r="BC24" i="183"/>
  <c r="BB24" i="183"/>
  <c r="BA24" i="183"/>
  <c r="AZ24" i="183"/>
  <c r="AY24" i="183"/>
  <c r="AX24" i="183"/>
  <c r="AW24" i="183"/>
  <c r="AV24" i="183" s="1"/>
  <c r="AB24" i="183"/>
  <c r="AA24" i="183" s="1"/>
  <c r="AU24" i="183" s="1"/>
  <c r="G24" i="183"/>
  <c r="DB23" i="183"/>
  <c r="DA23" i="183"/>
  <c r="CZ23" i="183"/>
  <c r="CY23" i="183"/>
  <c r="CX23" i="183"/>
  <c r="CW23" i="183"/>
  <c r="CV23" i="183"/>
  <c r="CU23" i="183"/>
  <c r="CT23" i="183"/>
  <c r="CS23" i="183"/>
  <c r="CR23" i="183"/>
  <c r="CQ23" i="183"/>
  <c r="CP23" i="183"/>
  <c r="CO23" i="183"/>
  <c r="CN23" i="183"/>
  <c r="CM23" i="183"/>
  <c r="CL23" i="183"/>
  <c r="CK23" i="183"/>
  <c r="CJ23" i="183" s="1"/>
  <c r="BP23" i="183"/>
  <c r="BO23" i="183"/>
  <c r="CI23" i="183" s="1"/>
  <c r="BN23" i="183"/>
  <c r="BK23" i="183"/>
  <c r="BJ23" i="183"/>
  <c r="BI23" i="183"/>
  <c r="BH23" i="183"/>
  <c r="BG23" i="183"/>
  <c r="BF23" i="183"/>
  <c r="BE23" i="183"/>
  <c r="BD23" i="183"/>
  <c r="BC23" i="183"/>
  <c r="BB23" i="183"/>
  <c r="BA23" i="183"/>
  <c r="AZ23" i="183"/>
  <c r="AY23" i="183"/>
  <c r="AX23" i="183"/>
  <c r="AW23" i="183"/>
  <c r="AV23" i="183" s="1"/>
  <c r="AB23" i="183"/>
  <c r="AA23" i="183"/>
  <c r="AU23" i="183" s="1"/>
  <c r="G23" i="183"/>
  <c r="DB22" i="183"/>
  <c r="DA22" i="183"/>
  <c r="CZ22" i="183"/>
  <c r="CY22" i="183"/>
  <c r="CX22" i="183"/>
  <c r="CW22" i="183"/>
  <c r="CV22" i="183"/>
  <c r="CU22" i="183"/>
  <c r="CT22" i="183"/>
  <c r="CS22" i="183"/>
  <c r="CR22" i="183"/>
  <c r="CQ22" i="183"/>
  <c r="CP22" i="183"/>
  <c r="CO22" i="183"/>
  <c r="CN22" i="183"/>
  <c r="CM22" i="183"/>
  <c r="CL22" i="183"/>
  <c r="CK22" i="183"/>
  <c r="CJ22" i="183"/>
  <c r="BP22" i="183"/>
  <c r="BO22" i="183" s="1"/>
  <c r="CI22" i="183" s="1"/>
  <c r="BN22" i="183"/>
  <c r="BK22" i="183"/>
  <c r="BJ22" i="183"/>
  <c r="BI22" i="183"/>
  <c r="BH22" i="183"/>
  <c r="BG22" i="183"/>
  <c r="BF22" i="183"/>
  <c r="BE22" i="183"/>
  <c r="BD22" i="183"/>
  <c r="BC22" i="183"/>
  <c r="BB22" i="183"/>
  <c r="BA22" i="183"/>
  <c r="AZ22" i="183"/>
  <c r="AY22" i="183"/>
  <c r="AW22" i="183"/>
  <c r="AD22" i="183"/>
  <c r="AX22" i="183" s="1"/>
  <c r="AV22" i="183" s="1"/>
  <c r="G22" i="183"/>
  <c r="DB21" i="183"/>
  <c r="DA21" i="183"/>
  <c r="CZ21" i="183"/>
  <c r="CY21" i="183"/>
  <c r="CX21" i="183"/>
  <c r="CW21" i="183"/>
  <c r="CV21" i="183"/>
  <c r="CU21" i="183"/>
  <c r="CT21" i="183"/>
  <c r="CS21" i="183"/>
  <c r="CR21" i="183"/>
  <c r="CQ21" i="183"/>
  <c r="CP21" i="183"/>
  <c r="CO21" i="183"/>
  <c r="CN21" i="183"/>
  <c r="CM21" i="183"/>
  <c r="CK21" i="183"/>
  <c r="BR21" i="183"/>
  <c r="BR132" i="183" s="1"/>
  <c r="BP132" i="183" s="1"/>
  <c r="BN21" i="183"/>
  <c r="BK21" i="183"/>
  <c r="BJ21" i="183"/>
  <c r="BI21" i="183"/>
  <c r="BH21" i="183"/>
  <c r="BG21" i="183"/>
  <c r="BF21" i="183"/>
  <c r="BE21" i="183"/>
  <c r="BD21" i="183"/>
  <c r="BC21" i="183"/>
  <c r="BB21" i="183"/>
  <c r="BA21" i="183"/>
  <c r="AZ21" i="183"/>
  <c r="AY21" i="183"/>
  <c r="AW21" i="183"/>
  <c r="AD21" i="183"/>
  <c r="AB21" i="183"/>
  <c r="AA21" i="183" s="1"/>
  <c r="AU21" i="183" s="1"/>
  <c r="G21" i="183"/>
  <c r="DB20" i="183"/>
  <c r="DA20" i="183"/>
  <c r="DA132" i="183" s="1"/>
  <c r="CZ20" i="183"/>
  <c r="CZ132" i="183" s="1"/>
  <c r="CY20" i="183"/>
  <c r="CY132" i="183" s="1"/>
  <c r="CX20" i="183"/>
  <c r="CW20" i="183"/>
  <c r="CW132" i="183" s="1"/>
  <c r="CV20" i="183"/>
  <c r="CV132" i="183" s="1"/>
  <c r="CU20" i="183"/>
  <c r="CT20" i="183"/>
  <c r="CS20" i="183"/>
  <c r="CS132" i="183" s="1"/>
  <c r="CR20" i="183"/>
  <c r="CR132" i="183" s="1"/>
  <c r="CQ20" i="183"/>
  <c r="CQ132" i="183" s="1"/>
  <c r="CP20" i="183"/>
  <c r="CO20" i="183"/>
  <c r="CN20" i="183"/>
  <c r="CM20" i="183"/>
  <c r="CM132" i="183" s="1"/>
  <c r="CL20" i="183"/>
  <c r="CK20" i="183"/>
  <c r="CJ20" i="183" s="1"/>
  <c r="BP20" i="183"/>
  <c r="BO20" i="183"/>
  <c r="CI20" i="183" s="1"/>
  <c r="BN20" i="183"/>
  <c r="BK20" i="183"/>
  <c r="BK56" i="183" s="1"/>
  <c r="BJ20" i="183"/>
  <c r="BI20" i="183"/>
  <c r="BH20" i="183"/>
  <c r="BG20" i="183"/>
  <c r="BF20" i="183"/>
  <c r="BE20" i="183"/>
  <c r="BD20" i="183"/>
  <c r="BC20" i="183"/>
  <c r="BB20" i="183"/>
  <c r="BA20" i="183"/>
  <c r="AZ20" i="183"/>
  <c r="AY20" i="183"/>
  <c r="AX20" i="183"/>
  <c r="AW20" i="183"/>
  <c r="AV20" i="183" s="1"/>
  <c r="AB20" i="183"/>
  <c r="AA20" i="183"/>
  <c r="AU20" i="183" s="1"/>
  <c r="G20" i="183"/>
  <c r="CH19" i="183"/>
  <c r="CG19" i="183"/>
  <c r="CG127" i="183" s="1"/>
  <c r="CG138" i="183" s="1"/>
  <c r="CF19" i="183"/>
  <c r="CF127" i="183" s="1"/>
  <c r="CF138" i="183" s="1"/>
  <c r="CE19" i="183"/>
  <c r="CE127" i="183" s="1"/>
  <c r="CD19" i="183"/>
  <c r="CC19" i="183"/>
  <c r="CC127" i="183" s="1"/>
  <c r="CC138" i="183" s="1"/>
  <c r="CA19" i="183"/>
  <c r="BZ19" i="183"/>
  <c r="BZ127" i="183" s="1"/>
  <c r="BZ138" i="183" s="1"/>
  <c r="BY19" i="183"/>
  <c r="BY127" i="183" s="1"/>
  <c r="BY138" i="183" s="1"/>
  <c r="BX19" i="183"/>
  <c r="BX127" i="183" s="1"/>
  <c r="BX138" i="183" s="1"/>
  <c r="BW19" i="183"/>
  <c r="BW127" i="183" s="1"/>
  <c r="BW138" i="183" s="1"/>
  <c r="BV19" i="183"/>
  <c r="BV127" i="183" s="1"/>
  <c r="BV138" i="183" s="1"/>
  <c r="BU19" i="183"/>
  <c r="BU127" i="183" s="1"/>
  <c r="BU138" i="183" s="1"/>
  <c r="BS19" i="183"/>
  <c r="BS127" i="183" s="1"/>
  <c r="BS138" i="183" s="1"/>
  <c r="BQ19" i="183"/>
  <c r="BQ127" i="183" s="1"/>
  <c r="BQ138" i="183" s="1"/>
  <c r="AS19" i="183"/>
  <c r="AS127" i="183" s="1"/>
  <c r="AS138" i="183" s="1"/>
  <c r="AR19" i="183"/>
  <c r="AR127" i="183" s="1"/>
  <c r="AR138" i="183" s="1"/>
  <c r="AQ19" i="183"/>
  <c r="AP19" i="183"/>
  <c r="AO19" i="183"/>
  <c r="AO127" i="183" s="1"/>
  <c r="AO138" i="183" s="1"/>
  <c r="AM19" i="183"/>
  <c r="AL19" i="183"/>
  <c r="AL127" i="183" s="1"/>
  <c r="AL138" i="183" s="1"/>
  <c r="AK19" i="183"/>
  <c r="AK127" i="183" s="1"/>
  <c r="AK138" i="183" s="1"/>
  <c r="AJ19" i="183"/>
  <c r="AJ127" i="183" s="1"/>
  <c r="AJ138" i="183" s="1"/>
  <c r="AI19" i="183"/>
  <c r="AI127" i="183" s="1"/>
  <c r="AI138" i="183" s="1"/>
  <c r="AH19" i="183"/>
  <c r="AH127" i="183" s="1"/>
  <c r="AH138" i="183" s="1"/>
  <c r="AG19" i="183"/>
  <c r="AG127" i="183" s="1"/>
  <c r="AG138" i="183" s="1"/>
  <c r="AE19" i="183"/>
  <c r="AE127" i="183" s="1"/>
  <c r="AE138" i="183" s="1"/>
  <c r="AC19" i="183"/>
  <c r="AC127" i="183" s="1"/>
  <c r="X19" i="183"/>
  <c r="X127" i="183" s="1"/>
  <c r="X138" i="183" s="1"/>
  <c r="W19" i="183"/>
  <c r="W127" i="183" s="1"/>
  <c r="W138" i="183" s="1"/>
  <c r="V19" i="183"/>
  <c r="V127" i="183" s="1"/>
  <c r="V138" i="183" s="1"/>
  <c r="U19" i="183"/>
  <c r="U127" i="183" s="1"/>
  <c r="U138" i="183" s="1"/>
  <c r="T19" i="183"/>
  <c r="T127" i="183" s="1"/>
  <c r="T138" i="183" s="1"/>
  <c r="S19" i="183"/>
  <c r="S127" i="183" s="1"/>
  <c r="S138" i="183" s="1"/>
  <c r="R19" i="183"/>
  <c r="R127" i="183" s="1"/>
  <c r="R138" i="183" s="1"/>
  <c r="Q19" i="183"/>
  <c r="Q127" i="183" s="1"/>
  <c r="Q138" i="183" s="1"/>
  <c r="P19" i="183"/>
  <c r="P127" i="183" s="1"/>
  <c r="P138" i="183" s="1"/>
  <c r="O19" i="183"/>
  <c r="O127" i="183" s="1"/>
  <c r="O138" i="183" s="1"/>
  <c r="N19" i="183"/>
  <c r="N127" i="183" s="1"/>
  <c r="N138" i="183" s="1"/>
  <c r="M19" i="183"/>
  <c r="M127" i="183" s="1"/>
  <c r="M138" i="183" s="1"/>
  <c r="L19" i="183"/>
  <c r="L127" i="183" s="1"/>
  <c r="L138" i="183" s="1"/>
  <c r="K19" i="183"/>
  <c r="K127" i="183" s="1"/>
  <c r="K138" i="183" s="1"/>
  <c r="J19" i="183"/>
  <c r="J127" i="183" s="1"/>
  <c r="J138" i="183" s="1"/>
  <c r="I19" i="183"/>
  <c r="I127" i="183" s="1"/>
  <c r="H19" i="183"/>
  <c r="H127" i="183" s="1"/>
  <c r="H138" i="183" s="1"/>
  <c r="DB18" i="183"/>
  <c r="DA18" i="183"/>
  <c r="CZ18" i="183"/>
  <c r="CY18" i="183"/>
  <c r="CX18" i="183"/>
  <c r="CW18" i="183"/>
  <c r="CV18" i="183"/>
  <c r="CU18" i="183"/>
  <c r="CT18" i="183"/>
  <c r="CS18" i="183"/>
  <c r="CR18" i="183"/>
  <c r="CQ18" i="183"/>
  <c r="CP18" i="183"/>
  <c r="CO18" i="183"/>
  <c r="CM18" i="183"/>
  <c r="CL18" i="183"/>
  <c r="CK18" i="183"/>
  <c r="CI18" i="183"/>
  <c r="BT18" i="183"/>
  <c r="CN18" i="183" s="1"/>
  <c r="BP18" i="183"/>
  <c r="BO18" i="183" s="1"/>
  <c r="BN18" i="183"/>
  <c r="BK18" i="183"/>
  <c r="BJ18" i="183"/>
  <c r="BI18" i="183"/>
  <c r="BH18" i="183"/>
  <c r="BG18" i="183"/>
  <c r="BF18" i="183"/>
  <c r="BE18" i="183"/>
  <c r="BD18" i="183"/>
  <c r="BC18" i="183"/>
  <c r="BB18" i="183"/>
  <c r="BA18" i="183"/>
  <c r="AY18" i="183"/>
  <c r="AX18" i="183"/>
  <c r="AW18" i="183"/>
  <c r="AU18" i="183"/>
  <c r="AF18" i="183"/>
  <c r="AB18" i="183" s="1"/>
  <c r="AA18" i="183"/>
  <c r="G18" i="183"/>
  <c r="DB17" i="183"/>
  <c r="DA17" i="183"/>
  <c r="CZ17" i="183"/>
  <c r="CY17" i="183"/>
  <c r="CX17" i="183"/>
  <c r="CW17" i="183"/>
  <c r="CV17" i="183"/>
  <c r="CU17" i="183"/>
  <c r="CT17" i="183"/>
  <c r="CS17" i="183"/>
  <c r="CR17" i="183"/>
  <c r="CQ17" i="183"/>
  <c r="CP17" i="183"/>
  <c r="CO17" i="183"/>
  <c r="CN17" i="183"/>
  <c r="CM17" i="183"/>
  <c r="CL17" i="183"/>
  <c r="CJ17" i="183" s="1"/>
  <c r="CK17" i="183"/>
  <c r="BP17" i="183"/>
  <c r="BN17" i="183"/>
  <c r="BK17" i="183"/>
  <c r="BJ17" i="183"/>
  <c r="BI17" i="183"/>
  <c r="BH17" i="183"/>
  <c r="BG17" i="183"/>
  <c r="BF17" i="183"/>
  <c r="BE17" i="183"/>
  <c r="BD17" i="183"/>
  <c r="BC17" i="183"/>
  <c r="BB17" i="183"/>
  <c r="BA17" i="183"/>
  <c r="AZ17" i="183"/>
  <c r="AY17" i="183"/>
  <c r="AV17" i="183" s="1"/>
  <c r="AX17" i="183"/>
  <c r="AW17" i="183"/>
  <c r="AB17" i="183"/>
  <c r="G17" i="183"/>
  <c r="DB16" i="183"/>
  <c r="DA16" i="183"/>
  <c r="CZ16" i="183"/>
  <c r="CY16" i="183"/>
  <c r="CX16" i="183"/>
  <c r="CW16" i="183"/>
  <c r="CV16" i="183"/>
  <c r="CU16" i="183"/>
  <c r="CT16" i="183"/>
  <c r="CS16" i="183"/>
  <c r="CR16" i="183"/>
  <c r="CQ16" i="183"/>
  <c r="CP16" i="183"/>
  <c r="CO16" i="183"/>
  <c r="CN16" i="183"/>
  <c r="CM16" i="183"/>
  <c r="CL16" i="183"/>
  <c r="CK16" i="183"/>
  <c r="BP16" i="183"/>
  <c r="BO16" i="183" s="1"/>
  <c r="CI16" i="183" s="1"/>
  <c r="BN16" i="183"/>
  <c r="BK16" i="183"/>
  <c r="BJ16" i="183"/>
  <c r="BI16" i="183"/>
  <c r="BH16" i="183"/>
  <c r="BG16" i="183"/>
  <c r="BF16" i="183"/>
  <c r="BE16" i="183"/>
  <c r="BD16" i="183"/>
  <c r="BC16" i="183"/>
  <c r="BB16" i="183"/>
  <c r="BA16" i="183"/>
  <c r="AZ16" i="183"/>
  <c r="AY16" i="183"/>
  <c r="AX16" i="183"/>
  <c r="AW16" i="183"/>
  <c r="AB16" i="183"/>
  <c r="AA16" i="183"/>
  <c r="AU16" i="183" s="1"/>
  <c r="G16" i="183"/>
  <c r="DB15" i="183"/>
  <c r="DA15" i="183"/>
  <c r="CZ15" i="183"/>
  <c r="CY15" i="183"/>
  <c r="CX15" i="183"/>
  <c r="CW15" i="183"/>
  <c r="CV15" i="183"/>
  <c r="CU15" i="183"/>
  <c r="CT15" i="183"/>
  <c r="CS15" i="183"/>
  <c r="CR15" i="183"/>
  <c r="CQ15" i="183"/>
  <c r="CP15" i="183"/>
  <c r="CO15" i="183"/>
  <c r="CN15" i="183"/>
  <c r="CM15" i="183"/>
  <c r="CL15" i="183"/>
  <c r="CK15" i="183"/>
  <c r="CJ15" i="183"/>
  <c r="CB15" i="183"/>
  <c r="CB133" i="183" s="1"/>
  <c r="BP15" i="183"/>
  <c r="BO15" i="183" s="1"/>
  <c r="CI15" i="183" s="1"/>
  <c r="BN15" i="183"/>
  <c r="BK15" i="183"/>
  <c r="BJ15" i="183"/>
  <c r="BI15" i="183"/>
  <c r="BG15" i="183"/>
  <c r="BF15" i="183"/>
  <c r="BE15" i="183"/>
  <c r="BD15" i="183"/>
  <c r="BC15" i="183"/>
  <c r="BB15" i="183"/>
  <c r="BA15" i="183"/>
  <c r="AZ15" i="183"/>
  <c r="AY15" i="183"/>
  <c r="AX15" i="183"/>
  <c r="AW15" i="183"/>
  <c r="AN15" i="183"/>
  <c r="AB15" i="183" s="1"/>
  <c r="AA15" i="183" s="1"/>
  <c r="AU15" i="183" s="1"/>
  <c r="G15" i="183"/>
  <c r="DB14" i="183"/>
  <c r="DA14" i="183"/>
  <c r="CZ14" i="183"/>
  <c r="CY14" i="183"/>
  <c r="CX14" i="183"/>
  <c r="CW14" i="183"/>
  <c r="CV14" i="183"/>
  <c r="CU14" i="183"/>
  <c r="CT14" i="183"/>
  <c r="CS14" i="183"/>
  <c r="CR14" i="183"/>
  <c r="CQ14" i="183"/>
  <c r="CP14" i="183"/>
  <c r="CO14" i="183"/>
  <c r="CM14" i="183"/>
  <c r="CL14" i="183"/>
  <c r="CK14" i="183"/>
  <c r="BT14" i="183"/>
  <c r="CN14" i="183" s="1"/>
  <c r="BN14" i="183"/>
  <c r="BM14" i="183"/>
  <c r="BL14" i="183"/>
  <c r="BK14" i="183"/>
  <c r="BJ14" i="183"/>
  <c r="BI14" i="183"/>
  <c r="BH14" i="183"/>
  <c r="BG14" i="183"/>
  <c r="BF14" i="183"/>
  <c r="BE14" i="183"/>
  <c r="BD14" i="183"/>
  <c r="BC14" i="183"/>
  <c r="BB14" i="183"/>
  <c r="BA14" i="183"/>
  <c r="AZ14" i="183"/>
  <c r="AY14" i="183"/>
  <c r="AX14" i="183"/>
  <c r="AW14" i="183"/>
  <c r="AV14" i="183" s="1"/>
  <c r="AF14" i="183"/>
  <c r="AB14" i="183" s="1"/>
  <c r="AA14" i="183" s="1"/>
  <c r="AU14" i="183" s="1"/>
  <c r="G14" i="183"/>
  <c r="DB13" i="183"/>
  <c r="DA13" i="183"/>
  <c r="CZ13" i="183"/>
  <c r="CY13" i="183"/>
  <c r="CX13" i="183"/>
  <c r="CW13" i="183"/>
  <c r="CV13" i="183"/>
  <c r="CU13" i="183"/>
  <c r="CT13" i="183"/>
  <c r="CS13" i="183"/>
  <c r="CR13" i="183"/>
  <c r="CQ13" i="183"/>
  <c r="CP13" i="183"/>
  <c r="CO13" i="183"/>
  <c r="CM13" i="183"/>
  <c r="CL13" i="183"/>
  <c r="CK13" i="183"/>
  <c r="BT13" i="183"/>
  <c r="CN13" i="183" s="1"/>
  <c r="CJ13" i="183" s="1"/>
  <c r="BK13" i="183"/>
  <c r="BJ13" i="183"/>
  <c r="BI13" i="183"/>
  <c r="BH13" i="183"/>
  <c r="BG13" i="183"/>
  <c r="BF13" i="183"/>
  <c r="BE13" i="183"/>
  <c r="BD13" i="183"/>
  <c r="BC13" i="183"/>
  <c r="BB13" i="183"/>
  <c r="BA13" i="183"/>
  <c r="AY13" i="183"/>
  <c r="AX13" i="183"/>
  <c r="AW13" i="183"/>
  <c r="AT13" i="183"/>
  <c r="BN13" i="183" s="1"/>
  <c r="AF13" i="183"/>
  <c r="G13" i="183"/>
  <c r="DB12" i="183"/>
  <c r="DA12" i="183"/>
  <c r="CZ12" i="183"/>
  <c r="CY12" i="183"/>
  <c r="CX12" i="183"/>
  <c r="CW12" i="183"/>
  <c r="CV12" i="183"/>
  <c r="CU12" i="183"/>
  <c r="CT12" i="183"/>
  <c r="CS12" i="183"/>
  <c r="CR12" i="183"/>
  <c r="CQ12" i="183"/>
  <c r="CP12" i="183"/>
  <c r="CO12" i="183"/>
  <c r="CN12" i="183"/>
  <c r="CM12" i="183"/>
  <c r="CL12" i="183"/>
  <c r="CK12" i="183"/>
  <c r="CJ12" i="183"/>
  <c r="BP12" i="183"/>
  <c r="BN12" i="183"/>
  <c r="BK12" i="183"/>
  <c r="BJ12" i="183"/>
  <c r="BI12" i="183"/>
  <c r="BH12" i="183"/>
  <c r="BG12" i="183"/>
  <c r="BF12" i="183"/>
  <c r="BE12" i="183"/>
  <c r="BD12" i="183"/>
  <c r="BC12" i="183"/>
  <c r="BB12" i="183"/>
  <c r="BA12" i="183"/>
  <c r="AZ12" i="183"/>
  <c r="AY12" i="183"/>
  <c r="AV12" i="183" s="1"/>
  <c r="AX12" i="183"/>
  <c r="AW12" i="183"/>
  <c r="AU12" i="183"/>
  <c r="AB12" i="183"/>
  <c r="AA12" i="183" s="1"/>
  <c r="G12" i="183"/>
  <c r="DB11" i="183"/>
  <c r="DA11" i="183"/>
  <c r="CZ11" i="183"/>
  <c r="CY11" i="183"/>
  <c r="CX11" i="183"/>
  <c r="CW11" i="183"/>
  <c r="CV11" i="183"/>
  <c r="CU11" i="183"/>
  <c r="CT11" i="183"/>
  <c r="CS11" i="183"/>
  <c r="CR11" i="183"/>
  <c r="CQ11" i="183"/>
  <c r="CP11" i="183"/>
  <c r="CO11" i="183"/>
  <c r="CN11" i="183"/>
  <c r="CM11" i="183"/>
  <c r="CL11" i="183"/>
  <c r="CK11" i="183"/>
  <c r="CJ11" i="183" s="1"/>
  <c r="BP11" i="183"/>
  <c r="BO11" i="183"/>
  <c r="CI11" i="183" s="1"/>
  <c r="BN11" i="183"/>
  <c r="BK11" i="183"/>
  <c r="BJ11" i="183"/>
  <c r="BI11" i="183"/>
  <c r="BH11" i="183"/>
  <c r="BG11" i="183"/>
  <c r="BF11" i="183"/>
  <c r="BE11" i="183"/>
  <c r="BD11" i="183"/>
  <c r="BC11" i="183"/>
  <c r="BB11" i="183"/>
  <c r="BA11" i="183"/>
  <c r="AZ11" i="183"/>
  <c r="AY11" i="183"/>
  <c r="AX11" i="183"/>
  <c r="AW11" i="183"/>
  <c r="AV11" i="183" s="1"/>
  <c r="AB11" i="183"/>
  <c r="AA11" i="183" s="1"/>
  <c r="AU11" i="183" s="1"/>
  <c r="G11" i="183"/>
  <c r="DB10" i="183"/>
  <c r="DA10" i="183"/>
  <c r="CZ10" i="183"/>
  <c r="CY10" i="183"/>
  <c r="CX10" i="183"/>
  <c r="CW10" i="183"/>
  <c r="CV10" i="183"/>
  <c r="CU10" i="183"/>
  <c r="CT10" i="183"/>
  <c r="CS10" i="183"/>
  <c r="CR10" i="183"/>
  <c r="CQ10" i="183"/>
  <c r="CP10" i="183"/>
  <c r="CO10" i="183"/>
  <c r="CN10" i="183"/>
  <c r="CM10" i="183"/>
  <c r="CL10" i="183"/>
  <c r="CK10" i="183"/>
  <c r="CJ10" i="183" s="1"/>
  <c r="BP10" i="183"/>
  <c r="BN10" i="183"/>
  <c r="BK10" i="183"/>
  <c r="BJ10" i="183"/>
  <c r="BI10" i="183"/>
  <c r="BH10" i="183"/>
  <c r="BG10" i="183"/>
  <c r="BF10" i="183"/>
  <c r="BE10" i="183"/>
  <c r="BD10" i="183"/>
  <c r="BC10" i="183"/>
  <c r="BB10" i="183"/>
  <c r="BA10" i="183"/>
  <c r="AZ10" i="183"/>
  <c r="AY10" i="183"/>
  <c r="AX10" i="183"/>
  <c r="AW10" i="183"/>
  <c r="AV10" i="183" s="1"/>
  <c r="AB10" i="183"/>
  <c r="G10" i="183"/>
  <c r="AA10" i="183" s="1"/>
  <c r="AU10" i="183" s="1"/>
  <c r="DB9" i="183"/>
  <c r="DA9" i="183"/>
  <c r="CZ9" i="183"/>
  <c r="CY9" i="183"/>
  <c r="CX9" i="183"/>
  <c r="CW9" i="183"/>
  <c r="CV9" i="183"/>
  <c r="CU9" i="183"/>
  <c r="CT9" i="183"/>
  <c r="CS9" i="183"/>
  <c r="CR9" i="183"/>
  <c r="CQ9" i="183"/>
  <c r="CP9" i="183"/>
  <c r="CO9" i="183"/>
  <c r="CN9" i="183"/>
  <c r="CM9" i="183"/>
  <c r="CJ9" i="183" s="1"/>
  <c r="CL9" i="183"/>
  <c r="CK9" i="183"/>
  <c r="BP9" i="183"/>
  <c r="BN9" i="183"/>
  <c r="BK9" i="183"/>
  <c r="BJ9" i="183"/>
  <c r="BI9" i="183"/>
  <c r="BH9" i="183"/>
  <c r="BG9" i="183"/>
  <c r="BF9" i="183"/>
  <c r="BE9" i="183"/>
  <c r="BD9" i="183"/>
  <c r="BC9" i="183"/>
  <c r="BB9" i="183"/>
  <c r="BA9" i="183"/>
  <c r="AZ9" i="183"/>
  <c r="AY9" i="183"/>
  <c r="AV9" i="183" s="1"/>
  <c r="AX9" i="183"/>
  <c r="AW9" i="183"/>
  <c r="AB9" i="183"/>
  <c r="G9" i="183"/>
  <c r="BO9" i="183" s="1"/>
  <c r="CI9" i="183" s="1"/>
  <c r="DB8" i="183"/>
  <c r="DB131" i="183" s="1"/>
  <c r="DA8" i="183"/>
  <c r="CZ8" i="183"/>
  <c r="CY8" i="183"/>
  <c r="CY131" i="183" s="1"/>
  <c r="CX8" i="183"/>
  <c r="CX131" i="183" s="1"/>
  <c r="CW8" i="183"/>
  <c r="CV8" i="183"/>
  <c r="CU8" i="183"/>
  <c r="CU131" i="183" s="1"/>
  <c r="CT8" i="183"/>
  <c r="CT131" i="183" s="1"/>
  <c r="CS8" i="183"/>
  <c r="CR8" i="183"/>
  <c r="CQ8" i="183"/>
  <c r="CQ131" i="183" s="1"/>
  <c r="CP8" i="183"/>
  <c r="CP131" i="183" s="1"/>
  <c r="CO8" i="183"/>
  <c r="CO131" i="183" s="1"/>
  <c r="CN8" i="183"/>
  <c r="CM8" i="183"/>
  <c r="CM131" i="183" s="1"/>
  <c r="CK8" i="183"/>
  <c r="CK131" i="183" s="1"/>
  <c r="BR8" i="183"/>
  <c r="BR131" i="183" s="1"/>
  <c r="BP131" i="183" s="1"/>
  <c r="BN8" i="183"/>
  <c r="BN131" i="183" s="1"/>
  <c r="BK8" i="183"/>
  <c r="BK131" i="183" s="1"/>
  <c r="BJ8" i="183"/>
  <c r="BJ131" i="183" s="1"/>
  <c r="BI8" i="183"/>
  <c r="BH8" i="183"/>
  <c r="BH131" i="183" s="1"/>
  <c r="BG8" i="183"/>
  <c r="BG131" i="183" s="1"/>
  <c r="BF8" i="183"/>
  <c r="BF131" i="183" s="1"/>
  <c r="BE8" i="183"/>
  <c r="BD8" i="183"/>
  <c r="BD131" i="183" s="1"/>
  <c r="BC8" i="183"/>
  <c r="BC131" i="183" s="1"/>
  <c r="BB8" i="183"/>
  <c r="BB131" i="183" s="1"/>
  <c r="BA8" i="183"/>
  <c r="AZ8" i="183"/>
  <c r="AZ131" i="183" s="1"/>
  <c r="AY8" i="183"/>
  <c r="AY131" i="183" s="1"/>
  <c r="AW8" i="183"/>
  <c r="AD8" i="183"/>
  <c r="AD131" i="183" s="1"/>
  <c r="AB131" i="183" s="1"/>
  <c r="G8" i="183"/>
  <c r="G131" i="183" s="1"/>
  <c r="DB7" i="183"/>
  <c r="DA7" i="183"/>
  <c r="CZ7" i="183"/>
  <c r="CY7" i="183"/>
  <c r="CX7" i="183"/>
  <c r="CW7" i="183"/>
  <c r="CV7" i="183"/>
  <c r="CU7" i="183"/>
  <c r="CT7" i="183"/>
  <c r="CS7" i="183"/>
  <c r="CR7" i="183"/>
  <c r="CQ7" i="183"/>
  <c r="CP7" i="183"/>
  <c r="CO7" i="183"/>
  <c r="CN7" i="183"/>
  <c r="CM7" i="183"/>
  <c r="CL7" i="183"/>
  <c r="CJ7" i="183" s="1"/>
  <c r="CK7" i="183"/>
  <c r="BP7" i="183"/>
  <c r="BO7" i="183" s="1"/>
  <c r="CI7" i="183" s="1"/>
  <c r="BK7" i="183"/>
  <c r="BJ7" i="183"/>
  <c r="BI7" i="183"/>
  <c r="BH7" i="183"/>
  <c r="BG7" i="183"/>
  <c r="BF7" i="183"/>
  <c r="BE7" i="183"/>
  <c r="BD7" i="183"/>
  <c r="BC7" i="183"/>
  <c r="BB7" i="183"/>
  <c r="BA7" i="183"/>
  <c r="AZ7" i="183"/>
  <c r="AY7" i="183"/>
  <c r="AX7" i="183"/>
  <c r="AW7" i="183"/>
  <c r="AT7" i="183"/>
  <c r="BN7" i="183" s="1"/>
  <c r="G7" i="183"/>
  <c r="DB6" i="183"/>
  <c r="DA6" i="183"/>
  <c r="CZ6" i="183"/>
  <c r="CY6" i="183"/>
  <c r="CX6" i="183"/>
  <c r="CW6" i="183"/>
  <c r="CV6" i="183"/>
  <c r="CU6" i="183"/>
  <c r="CT6" i="183"/>
  <c r="CS6" i="183"/>
  <c r="CR6" i="183"/>
  <c r="CQ6" i="183"/>
  <c r="CP6" i="183"/>
  <c r="CO6" i="183"/>
  <c r="CN6" i="183"/>
  <c r="CM6" i="183"/>
  <c r="CL6" i="183"/>
  <c r="CJ6" i="183" s="1"/>
  <c r="CK6" i="183"/>
  <c r="BP6" i="183"/>
  <c r="BO6" i="183" s="1"/>
  <c r="CI6" i="183" s="1"/>
  <c r="BN6" i="183"/>
  <c r="BK6" i="183"/>
  <c r="BJ6" i="183"/>
  <c r="BI6" i="183"/>
  <c r="BH6" i="183"/>
  <c r="BG6" i="183"/>
  <c r="BF6" i="183"/>
  <c r="BE6" i="183"/>
  <c r="BD6" i="183"/>
  <c r="BC6" i="183"/>
  <c r="BB6" i="183"/>
  <c r="BA6" i="183"/>
  <c r="AZ6" i="183"/>
  <c r="AY6" i="183"/>
  <c r="AX6" i="183"/>
  <c r="AV6" i="183" s="1"/>
  <c r="AW6" i="183"/>
  <c r="AB6" i="183"/>
  <c r="AA6" i="183" s="1"/>
  <c r="AU6" i="183" s="1"/>
  <c r="G6" i="183"/>
  <c r="DB5" i="183"/>
  <c r="DA5" i="183"/>
  <c r="CZ5" i="183"/>
  <c r="CY5" i="183"/>
  <c r="CX5" i="183"/>
  <c r="CW5" i="183"/>
  <c r="CV5" i="183"/>
  <c r="CU5" i="183"/>
  <c r="CT5" i="183"/>
  <c r="CS5" i="183"/>
  <c r="CR5" i="183"/>
  <c r="CQ5" i="183"/>
  <c r="CP5" i="183"/>
  <c r="CO5" i="183"/>
  <c r="CM5" i="183"/>
  <c r="CL5" i="183"/>
  <c r="CK5" i="183"/>
  <c r="BT5" i="183"/>
  <c r="BT133" i="183" s="1"/>
  <c r="BP133" i="183" s="1"/>
  <c r="BK5" i="183"/>
  <c r="BJ5" i="183"/>
  <c r="BI5" i="183"/>
  <c r="BH5" i="183"/>
  <c r="BG5" i="183"/>
  <c r="BF5" i="183"/>
  <c r="BE5" i="183"/>
  <c r="BD5" i="183"/>
  <c r="BC5" i="183"/>
  <c r="BB5" i="183"/>
  <c r="BA5" i="183"/>
  <c r="AZ5" i="183"/>
  <c r="AY5" i="183"/>
  <c r="AX5" i="183"/>
  <c r="AW5" i="183"/>
  <c r="AT5" i="183"/>
  <c r="AT133" i="183" s="1"/>
  <c r="AF5" i="183"/>
  <c r="AF133" i="183" s="1"/>
  <c r="Y5" i="183"/>
  <c r="Y133" i="183" s="1"/>
  <c r="DB4" i="183"/>
  <c r="DB19" i="183" s="1"/>
  <c r="DA4" i="183"/>
  <c r="CZ4" i="183"/>
  <c r="CZ133" i="183" s="1"/>
  <c r="CY4" i="183"/>
  <c r="CX4" i="183"/>
  <c r="CW4" i="183"/>
  <c r="CV4" i="183"/>
  <c r="CV133" i="183" s="1"/>
  <c r="CU4" i="183"/>
  <c r="CT4" i="183"/>
  <c r="CS4" i="183"/>
  <c r="CR4" i="183"/>
  <c r="CR133" i="183" s="1"/>
  <c r="CQ4" i="183"/>
  <c r="CP4" i="183"/>
  <c r="CP19" i="183" s="1"/>
  <c r="CO4" i="183"/>
  <c r="CN4" i="183"/>
  <c r="CM4" i="183"/>
  <c r="CL4" i="183"/>
  <c r="CK4" i="183"/>
  <c r="CJ4" i="183"/>
  <c r="BP4" i="183"/>
  <c r="BO4" i="183"/>
  <c r="CI4" i="183" s="1"/>
  <c r="BN4" i="183"/>
  <c r="BL4" i="183"/>
  <c r="BL133" i="183" s="1"/>
  <c r="BK4" i="183"/>
  <c r="BK19" i="183" s="1"/>
  <c r="BJ4" i="183"/>
  <c r="BJ133" i="183" s="1"/>
  <c r="BI4" i="183"/>
  <c r="BH4" i="183"/>
  <c r="BG4" i="183"/>
  <c r="BF4" i="183"/>
  <c r="BF133" i="183" s="1"/>
  <c r="BE4" i="183"/>
  <c r="BD4" i="183"/>
  <c r="BC4" i="183"/>
  <c r="BC19" i="183" s="1"/>
  <c r="BB4" i="183"/>
  <c r="BB133" i="183" s="1"/>
  <c r="BA4" i="183"/>
  <c r="AZ4" i="183"/>
  <c r="AY4" i="183"/>
  <c r="AX4" i="183"/>
  <c r="AX133" i="183" s="1"/>
  <c r="AW4" i="183"/>
  <c r="AB4" i="183"/>
  <c r="AA4" i="183"/>
  <c r="AU4" i="183" s="1"/>
  <c r="G4" i="183"/>
  <c r="BJ3" i="183"/>
  <c r="CD3" i="183" s="1"/>
  <c r="AS126" i="184" l="1"/>
  <c r="BZ126" i="184"/>
  <c r="BO27" i="184"/>
  <c r="CI27" i="184" s="1"/>
  <c r="AA29" i="184"/>
  <c r="AU29" i="184" s="1"/>
  <c r="AB62" i="184"/>
  <c r="AA62" i="184" s="1"/>
  <c r="AU62" i="184" s="1"/>
  <c r="AA70" i="184"/>
  <c r="AU70" i="184" s="1"/>
  <c r="AV93" i="184"/>
  <c r="AV96" i="184"/>
  <c r="AA97" i="184"/>
  <c r="AU97" i="184" s="1"/>
  <c r="CJ103" i="184"/>
  <c r="CJ106" i="184"/>
  <c r="AO134" i="184"/>
  <c r="AO136" i="184" s="1"/>
  <c r="CG134" i="184"/>
  <c r="CG136" i="184" s="1"/>
  <c r="BO10" i="184"/>
  <c r="CI10" i="184" s="1"/>
  <c r="AA22" i="184"/>
  <c r="AU22" i="184" s="1"/>
  <c r="BO22" i="184"/>
  <c r="CI22" i="184" s="1"/>
  <c r="BO24" i="184"/>
  <c r="CI24" i="184" s="1"/>
  <c r="CJ29" i="184"/>
  <c r="AA65" i="184"/>
  <c r="AU65" i="184" s="1"/>
  <c r="AA73" i="184"/>
  <c r="AU73" i="184" s="1"/>
  <c r="AV83" i="184"/>
  <c r="BO92" i="184"/>
  <c r="CI92" i="184" s="1"/>
  <c r="AW101" i="184"/>
  <c r="BT124" i="184"/>
  <c r="CJ93" i="184"/>
  <c r="AV73" i="184"/>
  <c r="BO97" i="184"/>
  <c r="CI97" i="184" s="1"/>
  <c r="AA107" i="184"/>
  <c r="AU107" i="184" s="1"/>
  <c r="AV110" i="184"/>
  <c r="BO32" i="184"/>
  <c r="CI32" i="184" s="1"/>
  <c r="AV46" i="184"/>
  <c r="BO107" i="184"/>
  <c r="CI107" i="184" s="1"/>
  <c r="G129" i="184"/>
  <c r="BD129" i="184"/>
  <c r="CP129" i="184"/>
  <c r="CX129" i="184"/>
  <c r="AA119" i="184"/>
  <c r="AU119" i="184" s="1"/>
  <c r="BO44" i="184"/>
  <c r="CI44" i="184" s="1"/>
  <c r="AV82" i="184"/>
  <c r="BO111" i="184"/>
  <c r="CI111" i="184" s="1"/>
  <c r="CJ7" i="184"/>
  <c r="BO38" i="184"/>
  <c r="CI38" i="184" s="1"/>
  <c r="AV52" i="184"/>
  <c r="AB8" i="184"/>
  <c r="AA8" i="184" s="1"/>
  <c r="AU8" i="184" s="1"/>
  <c r="CJ26" i="184"/>
  <c r="AV28" i="184"/>
  <c r="CJ28" i="184"/>
  <c r="BP49" i="184"/>
  <c r="BO49" i="184" s="1"/>
  <c r="CI49" i="184" s="1"/>
  <c r="AB51" i="184"/>
  <c r="BG62" i="184"/>
  <c r="AA79" i="184"/>
  <c r="AU79" i="184" s="1"/>
  <c r="AA88" i="184"/>
  <c r="AU88" i="184" s="1"/>
  <c r="AA61" i="184"/>
  <c r="AU61" i="184" s="1"/>
  <c r="AV66" i="184"/>
  <c r="BO34" i="184"/>
  <c r="CI34" i="184" s="1"/>
  <c r="CN70" i="184"/>
  <c r="CN133" i="184" s="1"/>
  <c r="BO76" i="184"/>
  <c r="CI76" i="184" s="1"/>
  <c r="AA12" i="184"/>
  <c r="AU12" i="184" s="1"/>
  <c r="AA34" i="184"/>
  <c r="AU34" i="184" s="1"/>
  <c r="AA52" i="184"/>
  <c r="AU52" i="184" s="1"/>
  <c r="CJ65" i="184"/>
  <c r="CJ75" i="184"/>
  <c r="AV97" i="184"/>
  <c r="CJ107" i="184"/>
  <c r="AF132" i="184"/>
  <c r="BO12" i="184"/>
  <c r="CI12" i="184" s="1"/>
  <c r="BP15" i="184"/>
  <c r="BO15" i="184" s="1"/>
  <c r="CI15" i="184" s="1"/>
  <c r="O126" i="184"/>
  <c r="W126" i="184"/>
  <c r="AK126" i="184"/>
  <c r="BQ126" i="184"/>
  <c r="AB38" i="184"/>
  <c r="AA38" i="184" s="1"/>
  <c r="AU38" i="184" s="1"/>
  <c r="BO39" i="184"/>
  <c r="CI39" i="184" s="1"/>
  <c r="AA42" i="184"/>
  <c r="AU42" i="184" s="1"/>
  <c r="BO42" i="184"/>
  <c r="CI42" i="184" s="1"/>
  <c r="AV45" i="184"/>
  <c r="CJ45" i="184"/>
  <c r="AB47" i="184"/>
  <c r="AA47" i="184" s="1"/>
  <c r="AU47" i="184" s="1"/>
  <c r="BO51" i="184"/>
  <c r="CI51" i="184" s="1"/>
  <c r="BO59" i="184"/>
  <c r="CI59" i="184" s="1"/>
  <c r="AA66" i="184"/>
  <c r="AU66" i="184" s="1"/>
  <c r="CJ69" i="184"/>
  <c r="AV80" i="184"/>
  <c r="CJ80" i="184"/>
  <c r="BO84" i="184"/>
  <c r="CI84" i="184" s="1"/>
  <c r="AA86" i="184"/>
  <c r="AU86" i="184" s="1"/>
  <c r="AQ135" i="184"/>
  <c r="BD135" i="184"/>
  <c r="AV100" i="184"/>
  <c r="AB103" i="184"/>
  <c r="AA103" i="184" s="1"/>
  <c r="AU103" i="184" s="1"/>
  <c r="AW129" i="184"/>
  <c r="BF129" i="184"/>
  <c r="CJ114" i="184"/>
  <c r="CJ88" i="184"/>
  <c r="CJ101" i="184"/>
  <c r="BO25" i="184"/>
  <c r="CI25" i="184" s="1"/>
  <c r="CU40" i="184"/>
  <c r="BO52" i="184"/>
  <c r="CI52" i="184" s="1"/>
  <c r="AY129" i="184"/>
  <c r="CS129" i="184"/>
  <c r="DA129" i="184"/>
  <c r="AV120" i="184"/>
  <c r="AB7" i="184"/>
  <c r="AA7" i="184" s="1"/>
  <c r="AU7" i="184" s="1"/>
  <c r="AA17" i="184"/>
  <c r="AU17" i="184" s="1"/>
  <c r="Q126" i="184"/>
  <c r="BU126" i="184"/>
  <c r="AV20" i="184"/>
  <c r="CK56" i="184"/>
  <c r="CS56" i="184"/>
  <c r="DA56" i="184"/>
  <c r="AA24" i="184"/>
  <c r="AU24" i="184" s="1"/>
  <c r="CJ25" i="184"/>
  <c r="AV27" i="184"/>
  <c r="CJ27" i="184"/>
  <c r="CD131" i="184"/>
  <c r="BP131" i="184" s="1"/>
  <c r="BN51" i="184"/>
  <c r="BN56" i="184" s="1"/>
  <c r="CJ52" i="184"/>
  <c r="AV71" i="184"/>
  <c r="CJ72" i="184"/>
  <c r="BO75" i="184"/>
  <c r="CI75" i="184" s="1"/>
  <c r="AA76" i="184"/>
  <c r="AU76" i="184" s="1"/>
  <c r="BO79" i="184"/>
  <c r="CI79" i="184" s="1"/>
  <c r="BO86" i="184"/>
  <c r="CI86" i="184" s="1"/>
  <c r="AB95" i="184"/>
  <c r="AA95" i="184" s="1"/>
  <c r="AU95" i="184" s="1"/>
  <c r="AA99" i="184"/>
  <c r="AU99" i="184" s="1"/>
  <c r="AB102" i="184"/>
  <c r="AA102" i="184" s="1"/>
  <c r="AU102" i="184" s="1"/>
  <c r="AV103" i="184"/>
  <c r="CJ104" i="184"/>
  <c r="AA108" i="184"/>
  <c r="AU108" i="184" s="1"/>
  <c r="AZ129" i="184"/>
  <c r="CL129" i="184"/>
  <c r="CT129" i="184"/>
  <c r="DB129" i="184"/>
  <c r="CN118" i="184"/>
  <c r="H134" i="184"/>
  <c r="H136" i="184" s="1"/>
  <c r="P134" i="184"/>
  <c r="P136" i="184" s="1"/>
  <c r="X134" i="184"/>
  <c r="X136" i="184" s="1"/>
  <c r="AJ134" i="184"/>
  <c r="AJ136" i="184" s="1"/>
  <c r="AR134" i="184"/>
  <c r="AR136" i="184" s="1"/>
  <c r="AV23" i="184"/>
  <c r="AV35" i="184"/>
  <c r="AJ126" i="184"/>
  <c r="AJ137" i="184" s="1"/>
  <c r="CJ23" i="184"/>
  <c r="CQ129" i="184"/>
  <c r="AV4" i="184"/>
  <c r="BN5" i="184"/>
  <c r="BN132" i="184" s="1"/>
  <c r="CJ9" i="184"/>
  <c r="H126" i="184"/>
  <c r="X126" i="184"/>
  <c r="CC126" i="184"/>
  <c r="CJ42" i="184"/>
  <c r="AV67" i="184"/>
  <c r="BO77" i="184"/>
  <c r="CI77" i="184" s="1"/>
  <c r="CJ84" i="184"/>
  <c r="BO104" i="184"/>
  <c r="CI104" i="184" s="1"/>
  <c r="CE105" i="184"/>
  <c r="CE126" i="184" s="1"/>
  <c r="BG129" i="184"/>
  <c r="BS136" i="184"/>
  <c r="DB5" i="184"/>
  <c r="DB19" i="184" s="1"/>
  <c r="AE126" i="184"/>
  <c r="BV126" i="184"/>
  <c r="BO74" i="184"/>
  <c r="CI74" i="184" s="1"/>
  <c r="BO108" i="184"/>
  <c r="CI108" i="184" s="1"/>
  <c r="BI129" i="184"/>
  <c r="CU129" i="184"/>
  <c r="K126" i="184"/>
  <c r="S126" i="184"/>
  <c r="AG126" i="184"/>
  <c r="BW126" i="184"/>
  <c r="CF126" i="184"/>
  <c r="CF137" i="184" s="1"/>
  <c r="BO23" i="184"/>
  <c r="CI23" i="184" s="1"/>
  <c r="AV33" i="184"/>
  <c r="CJ33" i="184"/>
  <c r="BO37" i="184"/>
  <c r="CI37" i="184" s="1"/>
  <c r="AA43" i="184"/>
  <c r="AU43" i="184" s="1"/>
  <c r="CJ44" i="184"/>
  <c r="CJ51" i="184"/>
  <c r="CJ58" i="184"/>
  <c r="AV65" i="184"/>
  <c r="CJ71" i="184"/>
  <c r="BO83" i="184"/>
  <c r="CI83" i="184" s="1"/>
  <c r="BO85" i="184"/>
  <c r="CI85" i="184" s="1"/>
  <c r="BH135" i="184"/>
  <c r="CN135" i="184"/>
  <c r="BO91" i="184"/>
  <c r="CI91" i="184" s="1"/>
  <c r="CJ92" i="184"/>
  <c r="BO93" i="184"/>
  <c r="CI93" i="184" s="1"/>
  <c r="AB94" i="184"/>
  <c r="AA94" i="184" s="1"/>
  <c r="AU94" i="184" s="1"/>
  <c r="BK98" i="184"/>
  <c r="AV98" i="184" s="1"/>
  <c r="AV102" i="184"/>
  <c r="BB129" i="184"/>
  <c r="BJ129" i="184"/>
  <c r="AV6" i="184"/>
  <c r="BK56" i="184"/>
  <c r="AA45" i="184"/>
  <c r="AU45" i="184" s="1"/>
  <c r="AA59" i="184"/>
  <c r="AU59" i="184" s="1"/>
  <c r="BE129" i="184"/>
  <c r="CJ118" i="184"/>
  <c r="P126" i="184"/>
  <c r="P137" i="184" s="1"/>
  <c r="BS126" i="184"/>
  <c r="CJ39" i="184"/>
  <c r="AV42" i="184"/>
  <c r="CJ54" i="184"/>
  <c r="CJ100" i="184"/>
  <c r="BO17" i="184"/>
  <c r="CI17" i="184" s="1"/>
  <c r="AO126" i="184"/>
  <c r="AO137" i="184" s="1"/>
  <c r="CJ96" i="184"/>
  <c r="CJ97" i="184"/>
  <c r="BO99" i="184"/>
  <c r="CI99" i="184" s="1"/>
  <c r="AV108" i="184"/>
  <c r="BA129" i="184"/>
  <c r="CM129" i="184"/>
  <c r="AV112" i="184"/>
  <c r="CC134" i="184"/>
  <c r="CC136" i="184" s="1"/>
  <c r="CM132" i="184"/>
  <c r="G5" i="184"/>
  <c r="AA5" i="184" s="1"/>
  <c r="AU5" i="184" s="1"/>
  <c r="AZ5" i="184"/>
  <c r="AV10" i="184"/>
  <c r="CV15" i="184"/>
  <c r="CV132" i="184" s="1"/>
  <c r="L126" i="184"/>
  <c r="L137" i="184" s="1"/>
  <c r="T126" i="184"/>
  <c r="AH126" i="184"/>
  <c r="CG126" i="184"/>
  <c r="CG137" i="184" s="1"/>
  <c r="AB21" i="184"/>
  <c r="AA21" i="184" s="1"/>
  <c r="AU21" i="184" s="1"/>
  <c r="AP131" i="184"/>
  <c r="BO26" i="184"/>
  <c r="CI26" i="184" s="1"/>
  <c r="BO28" i="184"/>
  <c r="CI28" i="184" s="1"/>
  <c r="AA32" i="184"/>
  <c r="AU32" i="184" s="1"/>
  <c r="AB35" i="184"/>
  <c r="AV36" i="184"/>
  <c r="CJ37" i="184"/>
  <c r="BH38" i="184"/>
  <c r="CJ41" i="184"/>
  <c r="CJ55" i="184"/>
  <c r="AB57" i="184"/>
  <c r="AA57" i="184" s="1"/>
  <c r="AU57" i="184" s="1"/>
  <c r="AV62" i="184"/>
  <c r="CJ68" i="184"/>
  <c r="AA69" i="184"/>
  <c r="AU69" i="184" s="1"/>
  <c r="BO70" i="184"/>
  <c r="CI70" i="184" s="1"/>
  <c r="AA72" i="184"/>
  <c r="AU72" i="184" s="1"/>
  <c r="BO78" i="184"/>
  <c r="CI78" i="184" s="1"/>
  <c r="AV81" i="184"/>
  <c r="CJ83" i="184"/>
  <c r="CJ85" i="184"/>
  <c r="BP94" i="184"/>
  <c r="BO94" i="184" s="1"/>
  <c r="CI94" i="184" s="1"/>
  <c r="CY94" i="184"/>
  <c r="CJ94" i="184" s="1"/>
  <c r="BP101" i="184"/>
  <c r="BO101" i="184" s="1"/>
  <c r="CI101" i="184" s="1"/>
  <c r="CJ102" i="184"/>
  <c r="BO106" i="184"/>
  <c r="CI106" i="184" s="1"/>
  <c r="BC129" i="184"/>
  <c r="BK129" i="184"/>
  <c r="CO129" i="184"/>
  <c r="CW129" i="184"/>
  <c r="AV111" i="184"/>
  <c r="BP118" i="184"/>
  <c r="BO118" i="184" s="1"/>
  <c r="CI118" i="184" s="1"/>
  <c r="BW134" i="184"/>
  <c r="BW136" i="184" s="1"/>
  <c r="AA106" i="184"/>
  <c r="AU106" i="184" s="1"/>
  <c r="CJ108" i="184"/>
  <c r="BO109" i="184"/>
  <c r="CI109" i="184" s="1"/>
  <c r="AA112" i="184"/>
  <c r="AU112" i="184" s="1"/>
  <c r="BO112" i="184"/>
  <c r="CI112" i="184" s="1"/>
  <c r="BO113" i="184"/>
  <c r="CI113" i="184" s="1"/>
  <c r="BO116" i="184"/>
  <c r="CI116" i="184" s="1"/>
  <c r="AA117" i="184"/>
  <c r="AU117" i="184" s="1"/>
  <c r="BO120" i="184"/>
  <c r="CI120" i="184" s="1"/>
  <c r="AA121" i="184"/>
  <c r="AU121" i="184" s="1"/>
  <c r="BO121" i="184"/>
  <c r="CI121" i="184" s="1"/>
  <c r="AA123" i="184"/>
  <c r="AU123" i="184" s="1"/>
  <c r="AV107" i="184"/>
  <c r="AA110" i="184"/>
  <c r="AU110" i="184" s="1"/>
  <c r="BO110" i="184"/>
  <c r="CI110" i="184" s="1"/>
  <c r="AA111" i="184"/>
  <c r="AU111" i="184" s="1"/>
  <c r="AA113" i="184"/>
  <c r="AU113" i="184" s="1"/>
  <c r="AV113" i="184"/>
  <c r="BO115" i="184"/>
  <c r="CI115" i="184" s="1"/>
  <c r="AA116" i="184"/>
  <c r="AU116" i="184" s="1"/>
  <c r="CJ116" i="184"/>
  <c r="AA118" i="184"/>
  <c r="AU118" i="184" s="1"/>
  <c r="AV119" i="184"/>
  <c r="AA120" i="184"/>
  <c r="AU120" i="184" s="1"/>
  <c r="CJ120" i="184"/>
  <c r="CJ122" i="184"/>
  <c r="AV123" i="184"/>
  <c r="BO123" i="184"/>
  <c r="CI123" i="184" s="1"/>
  <c r="CJ112" i="184"/>
  <c r="BO114" i="184"/>
  <c r="CI114" i="184" s="1"/>
  <c r="AA115" i="184"/>
  <c r="AU115" i="184" s="1"/>
  <c r="CJ115" i="184"/>
  <c r="BO119" i="184"/>
  <c r="CI119" i="184" s="1"/>
  <c r="CJ123" i="184"/>
  <c r="T137" i="184"/>
  <c r="BX126" i="184"/>
  <c r="BX137" i="184" s="1"/>
  <c r="AW135" i="184"/>
  <c r="BA135" i="184"/>
  <c r="BE135" i="184"/>
  <c r="BI135" i="184"/>
  <c r="CK135" i="184"/>
  <c r="CO105" i="184"/>
  <c r="CS105" i="184"/>
  <c r="CW105" i="184"/>
  <c r="DA105" i="184"/>
  <c r="AV95" i="184"/>
  <c r="CJ98" i="184"/>
  <c r="AV99" i="184"/>
  <c r="BO102" i="184"/>
  <c r="CI102" i="184" s="1"/>
  <c r="BP130" i="184"/>
  <c r="AC126" i="184"/>
  <c r="AR126" i="184"/>
  <c r="BB135" i="184"/>
  <c r="BF135" i="184"/>
  <c r="BJ135" i="184"/>
  <c r="CL135" i="184"/>
  <c r="CP135" i="184"/>
  <c r="CT135" i="184"/>
  <c r="CX135" i="184"/>
  <c r="DB135" i="184"/>
  <c r="AV91" i="184"/>
  <c r="CJ91" i="184"/>
  <c r="AV94" i="184"/>
  <c r="CJ95" i="184"/>
  <c r="CJ99" i="184"/>
  <c r="BO103" i="184"/>
  <c r="CI103" i="184" s="1"/>
  <c r="AV104" i="184"/>
  <c r="G135" i="184"/>
  <c r="AY135" i="184"/>
  <c r="BC135" i="184"/>
  <c r="BG135" i="184"/>
  <c r="BN135" i="184"/>
  <c r="CM135" i="184"/>
  <c r="CQ135" i="184"/>
  <c r="CU135" i="184"/>
  <c r="CY135" i="184"/>
  <c r="AV92" i="184"/>
  <c r="AV59" i="184"/>
  <c r="CJ60" i="184"/>
  <c r="AV61" i="184"/>
  <c r="AA63" i="184"/>
  <c r="AU63" i="184" s="1"/>
  <c r="AV64" i="184"/>
  <c r="BO66" i="184"/>
  <c r="CI66" i="184" s="1"/>
  <c r="BO67" i="184"/>
  <c r="CI67" i="184" s="1"/>
  <c r="AA68" i="184"/>
  <c r="AU68" i="184" s="1"/>
  <c r="BO72" i="184"/>
  <c r="CI72" i="184" s="1"/>
  <c r="AV74" i="184"/>
  <c r="AV76" i="184"/>
  <c r="AA82" i="184"/>
  <c r="AU82" i="184" s="1"/>
  <c r="CJ86" i="184"/>
  <c r="J126" i="184"/>
  <c r="N126" i="184"/>
  <c r="R126" i="184"/>
  <c r="V126" i="184"/>
  <c r="AV57" i="184"/>
  <c r="AV58" i="184"/>
  <c r="CJ59" i="184"/>
  <c r="AV60" i="184"/>
  <c r="BO63" i="184"/>
  <c r="CI63" i="184" s="1"/>
  <c r="AV69" i="184"/>
  <c r="AV70" i="184"/>
  <c r="AA71" i="184"/>
  <c r="AU71" i="184" s="1"/>
  <c r="BO73" i="184"/>
  <c r="CI73" i="184" s="1"/>
  <c r="AA74" i="184"/>
  <c r="AU74" i="184" s="1"/>
  <c r="AA75" i="184"/>
  <c r="AU75" i="184" s="1"/>
  <c r="AA77" i="184"/>
  <c r="AU77" i="184" s="1"/>
  <c r="AV79" i="184"/>
  <c r="BO82" i="184"/>
  <c r="CI82" i="184" s="1"/>
  <c r="CJ82" i="184"/>
  <c r="AA83" i="184"/>
  <c r="AU83" i="184" s="1"/>
  <c r="AV88" i="184"/>
  <c r="BO60" i="184"/>
  <c r="CI60" i="184" s="1"/>
  <c r="CJ61" i="184"/>
  <c r="BO65" i="184"/>
  <c r="CI65" i="184" s="1"/>
  <c r="CJ66" i="184"/>
  <c r="AV68" i="184"/>
  <c r="AV72" i="184"/>
  <c r="CJ74" i="184"/>
  <c r="AV75" i="184"/>
  <c r="CJ76" i="184"/>
  <c r="AV77" i="184"/>
  <c r="CJ79" i="184"/>
  <c r="AV86" i="184"/>
  <c r="BO68" i="184"/>
  <c r="CI68" i="184" s="1"/>
  <c r="CP56" i="184"/>
  <c r="CT56" i="184"/>
  <c r="DB56" i="184"/>
  <c r="AV24" i="184"/>
  <c r="AV29" i="184"/>
  <c r="BO30" i="184"/>
  <c r="CI30" i="184" s="1"/>
  <c r="AV32" i="184"/>
  <c r="AV34" i="184"/>
  <c r="BO35" i="184"/>
  <c r="CI35" i="184" s="1"/>
  <c r="AV38" i="184"/>
  <c r="AA41" i="184"/>
  <c r="AU41" i="184" s="1"/>
  <c r="CJ43" i="184"/>
  <c r="CJ46" i="184"/>
  <c r="CJ47" i="184"/>
  <c r="BO48" i="184"/>
  <c r="CI48" i="184" s="1"/>
  <c r="AA50" i="184"/>
  <c r="AU50" i="184" s="1"/>
  <c r="AA51" i="184"/>
  <c r="AU51" i="184" s="1"/>
  <c r="AV54" i="184"/>
  <c r="BO54" i="184"/>
  <c r="CI54" i="184" s="1"/>
  <c r="AI126" i="184"/>
  <c r="AW56" i="184"/>
  <c r="BA56" i="184"/>
  <c r="BE56" i="184"/>
  <c r="BI56" i="184"/>
  <c r="CJ22" i="184"/>
  <c r="AA25" i="184"/>
  <c r="AU25" i="184" s="1"/>
  <c r="BO29" i="184"/>
  <c r="CI29" i="184" s="1"/>
  <c r="AV30" i="184"/>
  <c r="CJ30" i="184"/>
  <c r="AV31" i="184"/>
  <c r="CJ32" i="184"/>
  <c r="AA35" i="184"/>
  <c r="AU35" i="184" s="1"/>
  <c r="BL131" i="184"/>
  <c r="AV37" i="184"/>
  <c r="AA39" i="184"/>
  <c r="AU39" i="184" s="1"/>
  <c r="CJ40" i="184"/>
  <c r="AV44" i="184"/>
  <c r="BO45" i="184"/>
  <c r="CI45" i="184" s="1"/>
  <c r="BO46" i="184"/>
  <c r="CI46" i="184" s="1"/>
  <c r="AV47" i="184"/>
  <c r="AV48" i="184"/>
  <c r="CJ50" i="184"/>
  <c r="AV55" i="184"/>
  <c r="BO55" i="184"/>
  <c r="CI55" i="184" s="1"/>
  <c r="BB56" i="184"/>
  <c r="BF56" i="184"/>
  <c r="CJ20" i="184"/>
  <c r="CN131" i="184"/>
  <c r="CR131" i="184"/>
  <c r="CV131" i="184"/>
  <c r="CZ131" i="184"/>
  <c r="CJ24" i="184"/>
  <c r="AV25" i="184"/>
  <c r="CJ34" i="184"/>
  <c r="CJ35" i="184"/>
  <c r="CJ38" i="184"/>
  <c r="AV39" i="184"/>
  <c r="CJ48" i="184"/>
  <c r="AV49" i="184"/>
  <c r="AV50" i="184"/>
  <c r="BO4" i="184"/>
  <c r="CI4" i="184" s="1"/>
  <c r="AA11" i="184"/>
  <c r="AU11" i="184" s="1"/>
  <c r="AA14" i="184"/>
  <c r="AU14" i="184" s="1"/>
  <c r="AA16" i="184"/>
  <c r="AU16" i="184" s="1"/>
  <c r="AA18" i="184"/>
  <c r="AU18" i="184" s="1"/>
  <c r="AR137" i="184"/>
  <c r="M134" i="184"/>
  <c r="M136" i="184" s="1"/>
  <c r="M137" i="184" s="1"/>
  <c r="Q134" i="184"/>
  <c r="Q136" i="184" s="1"/>
  <c r="Q137" i="184" s="1"/>
  <c r="U134" i="184"/>
  <c r="U136" i="184" s="1"/>
  <c r="U137" i="184" s="1"/>
  <c r="AG134" i="184"/>
  <c r="AG136" i="184" s="1"/>
  <c r="AG137" i="184" s="1"/>
  <c r="AK134" i="184"/>
  <c r="AK136" i="184" s="1"/>
  <c r="AS134" i="184"/>
  <c r="AS136" i="184" s="1"/>
  <c r="BQ134" i="184"/>
  <c r="BQ136" i="184" s="1"/>
  <c r="BU134" i="184"/>
  <c r="BU136" i="184" s="1"/>
  <c r="BU137" i="184" s="1"/>
  <c r="BY134" i="184"/>
  <c r="BY136" i="184" s="1"/>
  <c r="BY137" i="184" s="1"/>
  <c r="CQ19" i="184"/>
  <c r="CU19" i="184"/>
  <c r="CY19" i="184"/>
  <c r="AY19" i="184"/>
  <c r="BC19" i="184"/>
  <c r="BK19" i="184"/>
  <c r="CJ6" i="184"/>
  <c r="CM130" i="184"/>
  <c r="CQ130" i="184"/>
  <c r="CU130" i="184"/>
  <c r="CY130" i="184"/>
  <c r="CJ10" i="184"/>
  <c r="BO11" i="184"/>
  <c r="CI11" i="184" s="1"/>
  <c r="AV13" i="184"/>
  <c r="CJ13" i="184"/>
  <c r="CJ15" i="184"/>
  <c r="BO16" i="184"/>
  <c r="CI16" i="184" s="1"/>
  <c r="AS137" i="184"/>
  <c r="J134" i="184"/>
  <c r="J136" i="184" s="1"/>
  <c r="J137" i="184" s="1"/>
  <c r="N134" i="184"/>
  <c r="N136" i="184" s="1"/>
  <c r="R134" i="184"/>
  <c r="R136" i="184" s="1"/>
  <c r="V134" i="184"/>
  <c r="V136" i="184" s="1"/>
  <c r="V137" i="184" s="1"/>
  <c r="AC134" i="184"/>
  <c r="AC136" i="184" s="1"/>
  <c r="AH134" i="184"/>
  <c r="AH136" i="184" s="1"/>
  <c r="AL134" i="184"/>
  <c r="AL136" i="184" s="1"/>
  <c r="AL137" i="184" s="1"/>
  <c r="BV134" i="184"/>
  <c r="BV136" i="184" s="1"/>
  <c r="BZ134" i="184"/>
  <c r="BZ136" i="184" s="1"/>
  <c r="BZ137" i="184" s="1"/>
  <c r="AV7" i="184"/>
  <c r="AZ130" i="184"/>
  <c r="BD130" i="184"/>
  <c r="BH130" i="184"/>
  <c r="BN130" i="184"/>
  <c r="AV14" i="184"/>
  <c r="CJ16" i="184"/>
  <c r="CJ17" i="184"/>
  <c r="K134" i="184"/>
  <c r="K136" i="184" s="1"/>
  <c r="O134" i="184"/>
  <c r="O136" i="184" s="1"/>
  <c r="S134" i="184"/>
  <c r="S136" i="184" s="1"/>
  <c r="W134" i="184"/>
  <c r="W136" i="184" s="1"/>
  <c r="AE134" i="184"/>
  <c r="AE136" i="184" s="1"/>
  <c r="AE137" i="184" s="1"/>
  <c r="AI134" i="184"/>
  <c r="AI136" i="184" s="1"/>
  <c r="AQ134" i="184"/>
  <c r="AQ136" i="184" s="1"/>
  <c r="CE134" i="184"/>
  <c r="CE136" i="184" s="1"/>
  <c r="CE137" i="184" s="1"/>
  <c r="G132" i="184"/>
  <c r="G19" i="184"/>
  <c r="BD132" i="184"/>
  <c r="BD19" i="184"/>
  <c r="BL132" i="184"/>
  <c r="BL19" i="184"/>
  <c r="CR19" i="184"/>
  <c r="CV19" i="184"/>
  <c r="CZ19" i="184"/>
  <c r="AT19" i="184"/>
  <c r="AV12" i="184"/>
  <c r="BO13" i="184"/>
  <c r="CI13" i="184" s="1"/>
  <c r="AN132" i="184"/>
  <c r="BH15" i="184"/>
  <c r="BH132" i="184" s="1"/>
  <c r="AN19" i="184"/>
  <c r="AB15" i="184"/>
  <c r="AA15" i="184" s="1"/>
  <c r="AU15" i="184" s="1"/>
  <c r="AZ131" i="184"/>
  <c r="AZ56" i="184"/>
  <c r="BD131" i="184"/>
  <c r="BD56" i="184"/>
  <c r="BH131" i="184"/>
  <c r="BH56" i="184"/>
  <c r="BN133" i="184"/>
  <c r="BN89" i="184"/>
  <c r="BO57" i="184"/>
  <c r="CI57" i="184" s="1"/>
  <c r="AW132" i="184"/>
  <c r="AW19" i="184"/>
  <c r="BA132" i="184"/>
  <c r="BA19" i="184"/>
  <c r="BE132" i="184"/>
  <c r="BE19" i="184"/>
  <c r="CK132" i="184"/>
  <c r="CK19" i="184"/>
  <c r="CJ4" i="184"/>
  <c r="CO132" i="184"/>
  <c r="CO19" i="184"/>
  <c r="CS132" i="184"/>
  <c r="CS19" i="184"/>
  <c r="CW132" i="184"/>
  <c r="CW19" i="184"/>
  <c r="DA132" i="184"/>
  <c r="DA19" i="184"/>
  <c r="BO9" i="184"/>
  <c r="CI9" i="184" s="1"/>
  <c r="AA9" i="184"/>
  <c r="AU9" i="184" s="1"/>
  <c r="AV11" i="184"/>
  <c r="CN14" i="184"/>
  <c r="BP14" i="184"/>
  <c r="BO14" i="184" s="1"/>
  <c r="CI14" i="184" s="1"/>
  <c r="AV15" i="184"/>
  <c r="AV17" i="184"/>
  <c r="AX132" i="184"/>
  <c r="BB132" i="184"/>
  <c r="BB19" i="184"/>
  <c r="BF132" i="184"/>
  <c r="BF19" i="184"/>
  <c r="BJ132" i="184"/>
  <c r="BJ19" i="184"/>
  <c r="CL132" i="184"/>
  <c r="CP132" i="184"/>
  <c r="CP19" i="184"/>
  <c r="CT132" i="184"/>
  <c r="CT19" i="184"/>
  <c r="CX132" i="184"/>
  <c r="CX19" i="184"/>
  <c r="DB132" i="184"/>
  <c r="BO6" i="184"/>
  <c r="CI6" i="184" s="1"/>
  <c r="AA6" i="184"/>
  <c r="AU6" i="184" s="1"/>
  <c r="CJ11" i="184"/>
  <c r="CJ12" i="184"/>
  <c r="CJ14" i="184"/>
  <c r="AV16" i="184"/>
  <c r="CN18" i="184"/>
  <c r="BP18" i="184"/>
  <c r="BO18" i="184" s="1"/>
  <c r="CI18" i="184" s="1"/>
  <c r="CM19" i="184"/>
  <c r="BO20" i="184"/>
  <c r="CI20" i="184" s="1"/>
  <c r="AA20" i="184"/>
  <c r="AU20" i="184" s="1"/>
  <c r="CJ49" i="184"/>
  <c r="AY132" i="184"/>
  <c r="BC132" i="184"/>
  <c r="BG132" i="184"/>
  <c r="BK131" i="184"/>
  <c r="BT132" i="184"/>
  <c r="BP132" i="184" s="1"/>
  <c r="BP5" i="184"/>
  <c r="BO5" i="184" s="1"/>
  <c r="CI5" i="184" s="1"/>
  <c r="BT19" i="184"/>
  <c r="CN5" i="184"/>
  <c r="BM132" i="184"/>
  <c r="BM19" i="184"/>
  <c r="CJ18" i="184"/>
  <c r="BG19" i="184"/>
  <c r="G130" i="184"/>
  <c r="AY130" i="184"/>
  <c r="BC130" i="184"/>
  <c r="BG130" i="184"/>
  <c r="BK130" i="184"/>
  <c r="CL8" i="184"/>
  <c r="CP130" i="184"/>
  <c r="CT130" i="184"/>
  <c r="CX130" i="184"/>
  <c r="DB130" i="184"/>
  <c r="Y19" i="184"/>
  <c r="Y126" i="184" s="1"/>
  <c r="AD19" i="184"/>
  <c r="BR19" i="184"/>
  <c r="AY131" i="184"/>
  <c r="BC131" i="184"/>
  <c r="CM131" i="184"/>
  <c r="CQ131" i="184"/>
  <c r="CU131" i="184"/>
  <c r="CY131" i="184"/>
  <c r="CL21" i="184"/>
  <c r="CJ21" i="184" s="1"/>
  <c r="AX22" i="184"/>
  <c r="AV22" i="184" s="1"/>
  <c r="AB26" i="184"/>
  <c r="AA26" i="184" s="1"/>
  <c r="AU26" i="184" s="1"/>
  <c r="AB27" i="184"/>
  <c r="AA27" i="184" s="1"/>
  <c r="AU27" i="184" s="1"/>
  <c r="AB28" i="184"/>
  <c r="AA28" i="184" s="1"/>
  <c r="AU28" i="184" s="1"/>
  <c r="AB31" i="184"/>
  <c r="AA31" i="184" s="1"/>
  <c r="AU31" i="184" s="1"/>
  <c r="BP31" i="184"/>
  <c r="BO31" i="184" s="1"/>
  <c r="CI31" i="184" s="1"/>
  <c r="AB40" i="184"/>
  <c r="AA40" i="184" s="1"/>
  <c r="AU40" i="184" s="1"/>
  <c r="BJ41" i="184"/>
  <c r="AV41" i="184" s="1"/>
  <c r="BJ43" i="184"/>
  <c r="AV43" i="184" s="1"/>
  <c r="AB49" i="184"/>
  <c r="AA49" i="184" s="1"/>
  <c r="AU49" i="184" s="1"/>
  <c r="G53" i="184"/>
  <c r="AA53" i="184" s="1"/>
  <c r="AU53" i="184" s="1"/>
  <c r="AN56" i="184"/>
  <c r="BL56" i="184"/>
  <c r="CN56" i="184"/>
  <c r="CR56" i="184"/>
  <c r="CV56" i="184"/>
  <c r="CZ56" i="184"/>
  <c r="BD133" i="184"/>
  <c r="BD89" i="184"/>
  <c r="CM133" i="184"/>
  <c r="CM89" i="184"/>
  <c r="CQ133" i="184"/>
  <c r="CQ89" i="184"/>
  <c r="CY133" i="184"/>
  <c r="CY89" i="184"/>
  <c r="AF133" i="184"/>
  <c r="AF89" i="184"/>
  <c r="BT133" i="184"/>
  <c r="BT134" i="184" s="1"/>
  <c r="BT136" i="184" s="1"/>
  <c r="CN62" i="184"/>
  <c r="BP62" i="184"/>
  <c r="BO62" i="184" s="1"/>
  <c r="CI62" i="184" s="1"/>
  <c r="BT89" i="184"/>
  <c r="CJ63" i="184"/>
  <c r="CJ77" i="184"/>
  <c r="CJ78" i="184"/>
  <c r="CJ81" i="184"/>
  <c r="BJ26" i="184"/>
  <c r="CX31" i="184"/>
  <c r="CX56" i="184" s="1"/>
  <c r="BM56" i="184"/>
  <c r="AW133" i="184"/>
  <c r="AW89" i="184"/>
  <c r="BA133" i="184"/>
  <c r="BA89" i="184"/>
  <c r="BE133" i="184"/>
  <c r="BE89" i="184"/>
  <c r="BI133" i="184"/>
  <c r="BI89" i="184"/>
  <c r="CR133" i="184"/>
  <c r="CR89" i="184"/>
  <c r="CZ133" i="184"/>
  <c r="CZ89" i="184"/>
  <c r="CA133" i="184"/>
  <c r="CA134" i="184" s="1"/>
  <c r="CA136" i="184" s="1"/>
  <c r="CA89" i="184"/>
  <c r="CU62" i="184"/>
  <c r="CU133" i="184" s="1"/>
  <c r="BO64" i="184"/>
  <c r="CI64" i="184" s="1"/>
  <c r="AA64" i="184"/>
  <c r="AU64" i="184" s="1"/>
  <c r="BO69" i="184"/>
  <c r="CI69" i="184" s="1"/>
  <c r="BO71" i="184"/>
  <c r="CI71" i="184" s="1"/>
  <c r="BO80" i="184"/>
  <c r="CI80" i="184" s="1"/>
  <c r="AA80" i="184"/>
  <c r="AU80" i="184" s="1"/>
  <c r="CQ132" i="184"/>
  <c r="CU132" i="184"/>
  <c r="CY132" i="184"/>
  <c r="AW130" i="184"/>
  <c r="BA130" i="184"/>
  <c r="BE130" i="184"/>
  <c r="BI130" i="184"/>
  <c r="CN130" i="184"/>
  <c r="CR130" i="184"/>
  <c r="CV130" i="184"/>
  <c r="CZ130" i="184"/>
  <c r="AZ18" i="184"/>
  <c r="AF19" i="184"/>
  <c r="CB19" i="184"/>
  <c r="AW131" i="184"/>
  <c r="BA131" i="184"/>
  <c r="BE131" i="184"/>
  <c r="BI131" i="184"/>
  <c r="CK131" i="184"/>
  <c r="CO131" i="184"/>
  <c r="CS131" i="184"/>
  <c r="CW131" i="184"/>
  <c r="DA131" i="184"/>
  <c r="AA23" i="184"/>
  <c r="AU23" i="184" s="1"/>
  <c r="AA33" i="184"/>
  <c r="AU33" i="184" s="1"/>
  <c r="AA36" i="184"/>
  <c r="AU36" i="184" s="1"/>
  <c r="BG40" i="184"/>
  <c r="BG131" i="184" s="1"/>
  <c r="BP43" i="184"/>
  <c r="BO43" i="184" s="1"/>
  <c r="CI43" i="184" s="1"/>
  <c r="BP47" i="184"/>
  <c r="BO47" i="184" s="1"/>
  <c r="CI47" i="184" s="1"/>
  <c r="AB54" i="184"/>
  <c r="AA54" i="184" s="1"/>
  <c r="AU54" i="184" s="1"/>
  <c r="AB55" i="184"/>
  <c r="AA55" i="184" s="1"/>
  <c r="AU55" i="184" s="1"/>
  <c r="I56" i="184"/>
  <c r="I126" i="184" s="1"/>
  <c r="AP56" i="184"/>
  <c r="AP126" i="184" s="1"/>
  <c r="AT56" i="184"/>
  <c r="BR56" i="184"/>
  <c r="CD56" i="184"/>
  <c r="CD126" i="184" s="1"/>
  <c r="AT133" i="184"/>
  <c r="AT89" i="184"/>
  <c r="AX133" i="184"/>
  <c r="AX89" i="184"/>
  <c r="BB133" i="184"/>
  <c r="BB89" i="184"/>
  <c r="BF133" i="184"/>
  <c r="BF89" i="184"/>
  <c r="BJ133" i="184"/>
  <c r="BJ89" i="184"/>
  <c r="CK133" i="184"/>
  <c r="CK89" i="184"/>
  <c r="CO133" i="184"/>
  <c r="CO89" i="184"/>
  <c r="CS133" i="184"/>
  <c r="CS89" i="184"/>
  <c r="CW133" i="184"/>
  <c r="CW89" i="184"/>
  <c r="DA133" i="184"/>
  <c r="DA89" i="184"/>
  <c r="BL133" i="184"/>
  <c r="BL89" i="184"/>
  <c r="CJ62" i="184"/>
  <c r="AV63" i="184"/>
  <c r="CJ67" i="184"/>
  <c r="CJ73" i="184"/>
  <c r="AB84" i="184"/>
  <c r="AA84" i="184" s="1"/>
  <c r="AU84" i="184" s="1"/>
  <c r="AZ84" i="184"/>
  <c r="AB85" i="184"/>
  <c r="AA85" i="184" s="1"/>
  <c r="AU85" i="184" s="1"/>
  <c r="AZ85" i="184"/>
  <c r="AN133" i="184"/>
  <c r="AN89" i="184"/>
  <c r="BH87" i="184"/>
  <c r="BH133" i="184" s="1"/>
  <c r="BI132" i="184"/>
  <c r="CR132" i="184"/>
  <c r="CZ132" i="184"/>
  <c r="AT132" i="184"/>
  <c r="AX8" i="184"/>
  <c r="BB130" i="184"/>
  <c r="BF130" i="184"/>
  <c r="BJ130" i="184"/>
  <c r="BP8" i="184"/>
  <c r="BO8" i="184" s="1"/>
  <c r="CI8" i="184" s="1"/>
  <c r="CK130" i="184"/>
  <c r="CO130" i="184"/>
  <c r="CS130" i="184"/>
  <c r="CW130" i="184"/>
  <c r="DA130" i="184"/>
  <c r="AB13" i="184"/>
  <c r="AA13" i="184" s="1"/>
  <c r="AU13" i="184" s="1"/>
  <c r="BI19" i="184"/>
  <c r="BB131" i="184"/>
  <c r="BF131" i="184"/>
  <c r="CP131" i="184"/>
  <c r="CT131" i="184"/>
  <c r="CX131" i="184"/>
  <c r="DB131" i="184"/>
  <c r="AD131" i="184"/>
  <c r="AX21" i="184"/>
  <c r="AV21" i="184" s="1"/>
  <c r="BP21" i="184"/>
  <c r="BO21" i="184" s="1"/>
  <c r="CI21" i="184" s="1"/>
  <c r="BP40" i="184"/>
  <c r="BO40" i="184" s="1"/>
  <c r="CI40" i="184" s="1"/>
  <c r="AX53" i="184"/>
  <c r="AV53" i="184" s="1"/>
  <c r="CL53" i="184"/>
  <c r="CJ53" i="184" s="1"/>
  <c r="AM56" i="184"/>
  <c r="AY56" i="184"/>
  <c r="BC56" i="184"/>
  <c r="CA56" i="184"/>
  <c r="CA126" i="184" s="1"/>
  <c r="CM56" i="184"/>
  <c r="CQ56" i="184"/>
  <c r="CU56" i="184"/>
  <c r="CY56" i="184"/>
  <c r="G133" i="184"/>
  <c r="G89" i="184"/>
  <c r="AY133" i="184"/>
  <c r="AY89" i="184"/>
  <c r="BC133" i="184"/>
  <c r="BC89" i="184"/>
  <c r="BG133" i="184"/>
  <c r="BG89" i="184"/>
  <c r="BK132" i="184"/>
  <c r="BK89" i="184"/>
  <c r="CH133" i="184"/>
  <c r="CH134" i="184" s="1"/>
  <c r="CH136" i="184" s="1"/>
  <c r="CH89" i="184"/>
  <c r="CH126" i="184" s="1"/>
  <c r="CL133" i="184"/>
  <c r="CL89" i="184"/>
  <c r="CP133" i="184"/>
  <c r="CP89" i="184"/>
  <c r="CT133" i="184"/>
  <c r="CT89" i="184"/>
  <c r="CX133" i="184"/>
  <c r="CX89" i="184"/>
  <c r="DB57" i="184"/>
  <c r="AB78" i="184"/>
  <c r="AA78" i="184" s="1"/>
  <c r="AU78" i="184" s="1"/>
  <c r="AZ78" i="184"/>
  <c r="AV84" i="184"/>
  <c r="AV85" i="184"/>
  <c r="BM133" i="184"/>
  <c r="AB87" i="184"/>
  <c r="AA87" i="184" s="1"/>
  <c r="AU87" i="184" s="1"/>
  <c r="BP87" i="184"/>
  <c r="BO87" i="184" s="1"/>
  <c r="CI87" i="184" s="1"/>
  <c r="CV87" i="184"/>
  <c r="CV133" i="184" s="1"/>
  <c r="CB89" i="184"/>
  <c r="CJ90" i="184"/>
  <c r="CR135" i="184"/>
  <c r="CV135" i="184"/>
  <c r="CZ135" i="184"/>
  <c r="AA92" i="184"/>
  <c r="AU92" i="184" s="1"/>
  <c r="BO95" i="184"/>
  <c r="CI95" i="184" s="1"/>
  <c r="AA100" i="184"/>
  <c r="AU100" i="184" s="1"/>
  <c r="AB101" i="184"/>
  <c r="AA101" i="184" s="1"/>
  <c r="AU101" i="184" s="1"/>
  <c r="AX101" i="184"/>
  <c r="AQ105" i="184"/>
  <c r="AQ126" i="184" s="1"/>
  <c r="AY105" i="184"/>
  <c r="BC105" i="184"/>
  <c r="BG105" i="184"/>
  <c r="CK105" i="184"/>
  <c r="AW128" i="184"/>
  <c r="AW124" i="184"/>
  <c r="BA128" i="184"/>
  <c r="BA124" i="184"/>
  <c r="BE128" i="184"/>
  <c r="BE124" i="184"/>
  <c r="BI128" i="184"/>
  <c r="BI124" i="184"/>
  <c r="CK128" i="184"/>
  <c r="CK124" i="184"/>
  <c r="CO128" i="184"/>
  <c r="CO124" i="184"/>
  <c r="CS128" i="184"/>
  <c r="CS124" i="184"/>
  <c r="CW128" i="184"/>
  <c r="CW124" i="184"/>
  <c r="DA128" i="184"/>
  <c r="DA124" i="184"/>
  <c r="CY129" i="184"/>
  <c r="CJ110" i="184"/>
  <c r="CJ113" i="184"/>
  <c r="AV115" i="184"/>
  <c r="AV116" i="184"/>
  <c r="BM89" i="184"/>
  <c r="AB90" i="184"/>
  <c r="BO90" i="184"/>
  <c r="CI90" i="184" s="1"/>
  <c r="CO135" i="184"/>
  <c r="CS135" i="184"/>
  <c r="CW135" i="184"/>
  <c r="DA135" i="184"/>
  <c r="AB91" i="184"/>
  <c r="AA91" i="184" s="1"/>
  <c r="AU91" i="184" s="1"/>
  <c r="AB135" i="184"/>
  <c r="G105" i="184"/>
  <c r="AF105" i="184"/>
  <c r="BD105" i="184"/>
  <c r="BH105" i="184"/>
  <c r="BL105" i="184"/>
  <c r="CL105" i="184"/>
  <c r="CP105" i="184"/>
  <c r="CT105" i="184"/>
  <c r="CX105" i="184"/>
  <c r="DB105" i="184"/>
  <c r="AD124" i="184"/>
  <c r="AD128" i="184"/>
  <c r="AX106" i="184"/>
  <c r="BB124" i="184"/>
  <c r="BB128" i="184"/>
  <c r="BF124" i="184"/>
  <c r="BF128" i="184"/>
  <c r="BJ124" i="184"/>
  <c r="BJ128" i="184"/>
  <c r="CL124" i="184"/>
  <c r="CL128" i="184"/>
  <c r="CP124" i="184"/>
  <c r="CP128" i="184"/>
  <c r="CT124" i="184"/>
  <c r="CT128" i="184"/>
  <c r="CX124" i="184"/>
  <c r="CX128" i="184"/>
  <c r="DB124" i="184"/>
  <c r="DB128" i="184"/>
  <c r="BM129" i="184"/>
  <c r="BM124" i="184"/>
  <c r="AZ101" i="184"/>
  <c r="AZ105" i="184" s="1"/>
  <c r="AW105" i="184"/>
  <c r="BA105" i="184"/>
  <c r="BE105" i="184"/>
  <c r="BI105" i="184"/>
  <c r="CM105" i="184"/>
  <c r="CQ105" i="184"/>
  <c r="CU105" i="184"/>
  <c r="CY105" i="184"/>
  <c r="G128" i="184"/>
  <c r="G124" i="184"/>
  <c r="AY124" i="184"/>
  <c r="AY128" i="184"/>
  <c r="BC124" i="184"/>
  <c r="BC128" i="184"/>
  <c r="BG124" i="184"/>
  <c r="BG128" i="184"/>
  <c r="BK133" i="184"/>
  <c r="BK124" i="184"/>
  <c r="BK128" i="184"/>
  <c r="CM124" i="184"/>
  <c r="CM128" i="184"/>
  <c r="CQ124" i="184"/>
  <c r="CQ128" i="184"/>
  <c r="CQ134" i="184" s="1"/>
  <c r="CU124" i="184"/>
  <c r="CU128" i="184"/>
  <c r="CY124" i="184"/>
  <c r="CY128" i="184"/>
  <c r="AB109" i="184"/>
  <c r="AA109" i="184" s="1"/>
  <c r="AU109" i="184" s="1"/>
  <c r="CK129" i="184"/>
  <c r="CJ109" i="184"/>
  <c r="CJ111" i="184"/>
  <c r="AM89" i="184"/>
  <c r="BK90" i="184"/>
  <c r="AA93" i="184"/>
  <c r="AU93" i="184" s="1"/>
  <c r="AA96" i="184"/>
  <c r="AU96" i="184" s="1"/>
  <c r="AD105" i="184"/>
  <c r="BB105" i="184"/>
  <c r="BF105" i="184"/>
  <c r="BJ105" i="184"/>
  <c r="BN105" i="184"/>
  <c r="CN105" i="184"/>
  <c r="CR105" i="184"/>
  <c r="CV105" i="184"/>
  <c r="CZ105" i="184"/>
  <c r="AZ128" i="184"/>
  <c r="BD128" i="184"/>
  <c r="BD124" i="184"/>
  <c r="BH128" i="184"/>
  <c r="BN128" i="184"/>
  <c r="CN128" i="184"/>
  <c r="CR128" i="184"/>
  <c r="CR124" i="184"/>
  <c r="CV128" i="184"/>
  <c r="CZ128" i="184"/>
  <c r="CZ124" i="184"/>
  <c r="AX109" i="184"/>
  <c r="AX129" i="184" s="1"/>
  <c r="AT129" i="184"/>
  <c r="AT124" i="184"/>
  <c r="BN114" i="184"/>
  <c r="BN124" i="184" s="1"/>
  <c r="AB114" i="184"/>
  <c r="AA114" i="184" s="1"/>
  <c r="AU114" i="184" s="1"/>
  <c r="AN129" i="184"/>
  <c r="BH117" i="184"/>
  <c r="AV117" i="184" s="1"/>
  <c r="AN124" i="184"/>
  <c r="CN129" i="184"/>
  <c r="CR129" i="184"/>
  <c r="CZ129" i="184"/>
  <c r="CV117" i="184"/>
  <c r="CJ117" i="184" s="1"/>
  <c r="AZ118" i="184"/>
  <c r="AV118" i="184" s="1"/>
  <c r="CN119" i="184"/>
  <c r="AZ121" i="184"/>
  <c r="AV121" i="184" s="1"/>
  <c r="AF124" i="184"/>
  <c r="BL124" i="184"/>
  <c r="CB124" i="184"/>
  <c r="I134" i="184"/>
  <c r="I136" i="184" s="1"/>
  <c r="Y134" i="184"/>
  <c r="Y136" i="184" s="1"/>
  <c r="AP134" i="184"/>
  <c r="AP136" i="184" s="1"/>
  <c r="BR134" i="184"/>
  <c r="BR136" i="184" s="1"/>
  <c r="CD134" i="184"/>
  <c r="CD136" i="184" s="1"/>
  <c r="BP117" i="184"/>
  <c r="BO117" i="184" s="1"/>
  <c r="CI117" i="184" s="1"/>
  <c r="CN121" i="184"/>
  <c r="CJ121" i="184" s="1"/>
  <c r="AZ122" i="184"/>
  <c r="AV122" i="184" s="1"/>
  <c r="AM134" i="184"/>
  <c r="AM136" i="184" s="1"/>
  <c r="BP129" i="184"/>
  <c r="BO129" i="184" s="1"/>
  <c r="CI129" i="184" s="1"/>
  <c r="BP128" i="184"/>
  <c r="CB134" i="184"/>
  <c r="CB136" i="184" s="1"/>
  <c r="AB130" i="184"/>
  <c r="AA130" i="184" s="1"/>
  <c r="AU130" i="184" s="1"/>
  <c r="BP135" i="184"/>
  <c r="BO135" i="184" s="1"/>
  <c r="CI135" i="184" s="1"/>
  <c r="AV7" i="183"/>
  <c r="AW133" i="183"/>
  <c r="AW19" i="183"/>
  <c r="AY133" i="183"/>
  <c r="BG133" i="183"/>
  <c r="CL133" i="183"/>
  <c r="CX133" i="183"/>
  <c r="AV4" i="183"/>
  <c r="BD133" i="183"/>
  <c r="CM133" i="183"/>
  <c r="CQ133" i="183"/>
  <c r="CU133" i="183"/>
  <c r="CY133" i="183"/>
  <c r="G5" i="183"/>
  <c r="G133" i="183" s="1"/>
  <c r="BO133" i="183" s="1"/>
  <c r="CI133" i="183" s="1"/>
  <c r="CN5" i="183"/>
  <c r="CJ5" i="183" s="1"/>
  <c r="AB7" i="183"/>
  <c r="AA7" i="183" s="1"/>
  <c r="AU7" i="183" s="1"/>
  <c r="AB8" i="183"/>
  <c r="AA8" i="183" s="1"/>
  <c r="AU8" i="183" s="1"/>
  <c r="AW131" i="183"/>
  <c r="BA131" i="183"/>
  <c r="BE131" i="183"/>
  <c r="BI131" i="183"/>
  <c r="CN131" i="183"/>
  <c r="CR131" i="183"/>
  <c r="CV131" i="183"/>
  <c r="CZ131" i="183"/>
  <c r="AA9" i="183"/>
  <c r="AU9" i="183" s="1"/>
  <c r="BO12" i="183"/>
  <c r="CI12" i="183" s="1"/>
  <c r="CJ14" i="183"/>
  <c r="AA17" i="183"/>
  <c r="AU17" i="183" s="1"/>
  <c r="AZ18" i="183"/>
  <c r="AV18" i="183" s="1"/>
  <c r="CJ18" i="183"/>
  <c r="BF19" i="183"/>
  <c r="BT19" i="183"/>
  <c r="CB19" i="183"/>
  <c r="CU19" i="183"/>
  <c r="CZ19" i="183"/>
  <c r="AV28" i="183"/>
  <c r="CJ43" i="183"/>
  <c r="AV54" i="183"/>
  <c r="BP5" i="183"/>
  <c r="BO5" i="183" s="1"/>
  <c r="CI5" i="183" s="1"/>
  <c r="AA131" i="183"/>
  <c r="AU131" i="183" s="1"/>
  <c r="AX8" i="183"/>
  <c r="BP8" i="183"/>
  <c r="BO8" i="183" s="1"/>
  <c r="CI8" i="183" s="1"/>
  <c r="BP13" i="183"/>
  <c r="BO13" i="183" s="1"/>
  <c r="CI13" i="183" s="1"/>
  <c r="BP14" i="183"/>
  <c r="BO14" i="183" s="1"/>
  <c r="CI14" i="183" s="1"/>
  <c r="CJ16" i="183"/>
  <c r="G19" i="183"/>
  <c r="AF19" i="183"/>
  <c r="AN19" i="183"/>
  <c r="BB19" i="183"/>
  <c r="BG19" i="183"/>
  <c r="BL19" i="183"/>
  <c r="CQ19" i="183"/>
  <c r="CV19" i="183"/>
  <c r="AY132" i="183"/>
  <c r="AY56" i="183"/>
  <c r="BC132" i="183"/>
  <c r="BC56" i="183"/>
  <c r="BC127" i="183" s="1"/>
  <c r="BC138" i="183" s="1"/>
  <c r="BG132" i="183"/>
  <c r="BG56" i="183"/>
  <c r="BA133" i="183"/>
  <c r="BA19" i="183"/>
  <c r="CS133" i="183"/>
  <c r="CS19" i="183"/>
  <c r="BO131" i="183"/>
  <c r="CI131" i="183" s="1"/>
  <c r="CL8" i="183"/>
  <c r="CL131" i="183" s="1"/>
  <c r="CJ131" i="183" s="1"/>
  <c r="BO10" i="183"/>
  <c r="CI10" i="183" s="1"/>
  <c r="AV16" i="183"/>
  <c r="AX19" i="183"/>
  <c r="BR19" i="183"/>
  <c r="CM19" i="183"/>
  <c r="CR19" i="183"/>
  <c r="CX19" i="183"/>
  <c r="G132" i="183"/>
  <c r="G56" i="183"/>
  <c r="AZ132" i="183"/>
  <c r="AZ56" i="183"/>
  <c r="BD132" i="183"/>
  <c r="BD56" i="183"/>
  <c r="BN132" i="183"/>
  <c r="BN56" i="183"/>
  <c r="CN132" i="183"/>
  <c r="CN56" i="183"/>
  <c r="AV55" i="183"/>
  <c r="BE133" i="183"/>
  <c r="BE19" i="183"/>
  <c r="BI133" i="183"/>
  <c r="BI19" i="183"/>
  <c r="CK133" i="183"/>
  <c r="CK19" i="183"/>
  <c r="CO133" i="183"/>
  <c r="CO19" i="183"/>
  <c r="CW133" i="183"/>
  <c r="CW19" i="183"/>
  <c r="DA133" i="183"/>
  <c r="DA19" i="183"/>
  <c r="BC133" i="183"/>
  <c r="BK132" i="183"/>
  <c r="CP133" i="183"/>
  <c r="CT133" i="183"/>
  <c r="DB133" i="183"/>
  <c r="AB5" i="183"/>
  <c r="AA5" i="183" s="1"/>
  <c r="AU5" i="183" s="1"/>
  <c r="BN5" i="183"/>
  <c r="BN133" i="183" s="1"/>
  <c r="AZ13" i="183"/>
  <c r="AZ133" i="183" s="1"/>
  <c r="AB13" i="183"/>
  <c r="AA13" i="183" s="1"/>
  <c r="AU13" i="183" s="1"/>
  <c r="BM133" i="183"/>
  <c r="BM19" i="183"/>
  <c r="AN133" i="183"/>
  <c r="BH15" i="183"/>
  <c r="AV15" i="183" s="1"/>
  <c r="BO17" i="183"/>
  <c r="CI17" i="183" s="1"/>
  <c r="Y19" i="183"/>
  <c r="Y127" i="183" s="1"/>
  <c r="AD19" i="183"/>
  <c r="AT19" i="183"/>
  <c r="AY19" i="183"/>
  <c r="BD19" i="183"/>
  <c r="BJ19" i="183"/>
  <c r="CN19" i="183"/>
  <c r="CT19" i="183"/>
  <c r="CY19" i="183"/>
  <c r="AW132" i="183"/>
  <c r="AW56" i="183"/>
  <c r="BA132" i="183"/>
  <c r="BA56" i="183"/>
  <c r="BE132" i="183"/>
  <c r="BE56" i="183"/>
  <c r="BI132" i="183"/>
  <c r="BI56" i="183"/>
  <c r="CK132" i="183"/>
  <c r="CK56" i="183"/>
  <c r="CO132" i="183"/>
  <c r="CO56" i="183"/>
  <c r="CS131" i="183"/>
  <c r="CW131" i="183"/>
  <c r="DA131" i="183"/>
  <c r="AX132" i="183"/>
  <c r="BB132" i="183"/>
  <c r="BF132" i="183"/>
  <c r="CL132" i="183"/>
  <c r="CP132" i="183"/>
  <c r="CT132" i="183"/>
  <c r="DB132" i="183"/>
  <c r="AD132" i="183"/>
  <c r="AB132" i="183" s="1"/>
  <c r="AA132" i="183" s="1"/>
  <c r="AU132" i="183" s="1"/>
  <c r="AX21" i="183"/>
  <c r="AV21" i="183" s="1"/>
  <c r="BP21" i="183"/>
  <c r="BO21" i="183" s="1"/>
  <c r="CI21" i="183" s="1"/>
  <c r="CI56" i="183" s="1"/>
  <c r="AB22" i="183"/>
  <c r="AA22" i="183" s="1"/>
  <c r="AU22" i="183" s="1"/>
  <c r="BP40" i="183"/>
  <c r="BO40" i="183" s="1"/>
  <c r="CI40" i="183" s="1"/>
  <c r="AB41" i="183"/>
  <c r="AA41" i="183" s="1"/>
  <c r="AU41" i="183" s="1"/>
  <c r="AB43" i="183"/>
  <c r="AA43" i="183" s="1"/>
  <c r="AU43" i="183" s="1"/>
  <c r="AM56" i="183"/>
  <c r="AM127" i="183" s="1"/>
  <c r="AM138" i="183" s="1"/>
  <c r="CA56" i="183"/>
  <c r="CA127" i="183" s="1"/>
  <c r="CA138" i="183" s="1"/>
  <c r="CM56" i="183"/>
  <c r="CQ56" i="183"/>
  <c r="CY56" i="183"/>
  <c r="G134" i="183"/>
  <c r="G89" i="183"/>
  <c r="AY134" i="183"/>
  <c r="AY89" i="183"/>
  <c r="BC134" i="183"/>
  <c r="BC89" i="183"/>
  <c r="BK133" i="183"/>
  <c r="BK89" i="183"/>
  <c r="CP134" i="183"/>
  <c r="CT134" i="183"/>
  <c r="CX134" i="183"/>
  <c r="DB57" i="183"/>
  <c r="AA64" i="183"/>
  <c r="AU64" i="183" s="1"/>
  <c r="BP66" i="183"/>
  <c r="BO66" i="183" s="1"/>
  <c r="CI66" i="183" s="1"/>
  <c r="CJ73" i="183"/>
  <c r="AV77" i="183"/>
  <c r="BO83" i="183"/>
  <c r="CI83" i="183" s="1"/>
  <c r="AB84" i="183"/>
  <c r="AA84" i="183" s="1"/>
  <c r="AU84" i="183" s="1"/>
  <c r="AZ84" i="183"/>
  <c r="AV84" i="183" s="1"/>
  <c r="AB85" i="183"/>
  <c r="AA85" i="183" s="1"/>
  <c r="AU85" i="183" s="1"/>
  <c r="AZ85" i="183"/>
  <c r="AN134" i="183"/>
  <c r="AN89" i="183"/>
  <c r="BH87" i="183"/>
  <c r="BH89" i="183" s="1"/>
  <c r="AT89" i="183"/>
  <c r="BJ89" i="183"/>
  <c r="CH89" i="183"/>
  <c r="CH127" i="183" s="1"/>
  <c r="CH138" i="183" s="1"/>
  <c r="CX89" i="183"/>
  <c r="AV92" i="183"/>
  <c r="CU132" i="183"/>
  <c r="BO132" i="183"/>
  <c r="CI132" i="183" s="1"/>
  <c r="CL21" i="183"/>
  <c r="CJ21" i="183" s="1"/>
  <c r="BH38" i="183"/>
  <c r="BH132" i="183" s="1"/>
  <c r="AN56" i="183"/>
  <c r="BL56" i="183"/>
  <c r="CR56" i="183"/>
  <c r="CV56" i="183"/>
  <c r="CZ56" i="183"/>
  <c r="BD134" i="183"/>
  <c r="BD89" i="183"/>
  <c r="BH134" i="183"/>
  <c r="BN57" i="183"/>
  <c r="AV57" i="183" s="1"/>
  <c r="CM134" i="183"/>
  <c r="CM89" i="183"/>
  <c r="CQ134" i="183"/>
  <c r="CQ89" i="183"/>
  <c r="CY134" i="183"/>
  <c r="CY89" i="183"/>
  <c r="BO69" i="183"/>
  <c r="CI69" i="183" s="1"/>
  <c r="BO71" i="183"/>
  <c r="CI71" i="183" s="1"/>
  <c r="AB78" i="183"/>
  <c r="AA78" i="183" s="1"/>
  <c r="AU78" i="183" s="1"/>
  <c r="AZ78" i="183"/>
  <c r="AZ134" i="183" s="1"/>
  <c r="CJ83" i="183"/>
  <c r="CJ84" i="183"/>
  <c r="AV85" i="183"/>
  <c r="CJ85" i="183"/>
  <c r="AV87" i="183"/>
  <c r="AX89" i="183"/>
  <c r="CL89" i="183"/>
  <c r="AV99" i="183"/>
  <c r="BJ26" i="183"/>
  <c r="BJ132" i="183" s="1"/>
  <c r="CX31" i="183"/>
  <c r="CJ31" i="183" s="1"/>
  <c r="AB35" i="183"/>
  <c r="AA35" i="183" s="1"/>
  <c r="AU35" i="183" s="1"/>
  <c r="AB38" i="183"/>
  <c r="AA38" i="183" s="1"/>
  <c r="AU38" i="183" s="1"/>
  <c r="CU40" i="183"/>
  <c r="CJ40" i="183" s="1"/>
  <c r="AB47" i="183"/>
  <c r="AA47" i="183" s="1"/>
  <c r="AU47" i="183" s="1"/>
  <c r="BP49" i="183"/>
  <c r="BO49" i="183" s="1"/>
  <c r="CI49" i="183" s="1"/>
  <c r="BM56" i="183"/>
  <c r="CS56" i="183"/>
  <c r="CW56" i="183"/>
  <c r="DA56" i="183"/>
  <c r="AB57" i="183"/>
  <c r="AW134" i="183"/>
  <c r="AW89" i="183"/>
  <c r="BA134" i="183"/>
  <c r="BA89" i="183"/>
  <c r="BE134" i="183"/>
  <c r="BE89" i="183"/>
  <c r="BI134" i="183"/>
  <c r="BI89" i="183"/>
  <c r="CJ57" i="183"/>
  <c r="CN134" i="183"/>
  <c r="CN89" i="183"/>
  <c r="CR134" i="183"/>
  <c r="CR89" i="183"/>
  <c r="CZ134" i="183"/>
  <c r="CZ89" i="183"/>
  <c r="AA58" i="183"/>
  <c r="AU58" i="183" s="1"/>
  <c r="AM134" i="183"/>
  <c r="AM89" i="183"/>
  <c r="BT134" i="183"/>
  <c r="BT89" i="183"/>
  <c r="AA67" i="183"/>
  <c r="AU67" i="183" s="1"/>
  <c r="CB134" i="183"/>
  <c r="CB89" i="183"/>
  <c r="CV87" i="183"/>
  <c r="CV134" i="183" s="1"/>
  <c r="BB89" i="183"/>
  <c r="CP89" i="183"/>
  <c r="AD56" i="183"/>
  <c r="AP56" i="183"/>
  <c r="AP127" i="183" s="1"/>
  <c r="AP138" i="183" s="1"/>
  <c r="AX56" i="183"/>
  <c r="BB56" i="183"/>
  <c r="BF56" i="183"/>
  <c r="BJ56" i="183"/>
  <c r="BR56" i="183"/>
  <c r="CD56" i="183"/>
  <c r="CD127" i="183" s="1"/>
  <c r="CD138" i="183" s="1"/>
  <c r="CL56" i="183"/>
  <c r="CP56" i="183"/>
  <c r="CP127" i="183" s="1"/>
  <c r="CP138" i="183" s="1"/>
  <c r="CT56" i="183"/>
  <c r="CX56" i="183"/>
  <c r="DB56" i="183"/>
  <c r="BP57" i="183"/>
  <c r="CK134" i="183"/>
  <c r="CK89" i="183"/>
  <c r="CO134" i="183"/>
  <c r="CO89" i="183"/>
  <c r="CS134" i="183"/>
  <c r="CS89" i="183"/>
  <c r="CW134" i="183"/>
  <c r="CW89" i="183"/>
  <c r="DA134" i="183"/>
  <c r="DA89" i="183"/>
  <c r="BL134" i="183"/>
  <c r="BL89" i="183"/>
  <c r="BG62" i="183"/>
  <c r="BG134" i="183" s="1"/>
  <c r="CA134" i="183"/>
  <c r="CA89" i="183"/>
  <c r="CU62" i="183"/>
  <c r="CJ62" i="183" s="1"/>
  <c r="BO64" i="183"/>
  <c r="CI64" i="183" s="1"/>
  <c r="BN66" i="183"/>
  <c r="AV66" i="183" s="1"/>
  <c r="CJ66" i="183"/>
  <c r="AV68" i="183"/>
  <c r="AA74" i="183"/>
  <c r="AU74" i="183" s="1"/>
  <c r="AV75" i="183"/>
  <c r="BO80" i="183"/>
  <c r="CI80" i="183" s="1"/>
  <c r="AA80" i="183"/>
  <c r="AU80" i="183" s="1"/>
  <c r="BF89" i="183"/>
  <c r="CT89" i="183"/>
  <c r="BO106" i="183"/>
  <c r="CI106" i="183" s="1"/>
  <c r="AF134" i="183"/>
  <c r="BM134" i="183"/>
  <c r="AB87" i="183"/>
  <c r="AA87" i="183" s="1"/>
  <c r="AU87" i="183" s="1"/>
  <c r="BP87" i="183"/>
  <c r="BO87" i="183" s="1"/>
  <c r="CI87" i="183" s="1"/>
  <c r="AF89" i="183"/>
  <c r="AZ136" i="183"/>
  <c r="BN136" i="183"/>
  <c r="CJ91" i="183"/>
  <c r="CJ106" i="183" s="1"/>
  <c r="CN136" i="183"/>
  <c r="CR136" i="183"/>
  <c r="CV136" i="183"/>
  <c r="CZ136" i="183"/>
  <c r="BO96" i="183"/>
  <c r="CI96" i="183" s="1"/>
  <c r="AA101" i="183"/>
  <c r="AU101" i="183" s="1"/>
  <c r="AB102" i="183"/>
  <c r="AA102" i="183" s="1"/>
  <c r="AU102" i="183" s="1"/>
  <c r="AX102" i="183"/>
  <c r="AQ106" i="183"/>
  <c r="AQ127" i="183" s="1"/>
  <c r="AQ138" i="183" s="1"/>
  <c r="AY106" i="183"/>
  <c r="BC106" i="183"/>
  <c r="BG106" i="183"/>
  <c r="CK106" i="183"/>
  <c r="CO106" i="183"/>
  <c r="AW129" i="183"/>
  <c r="AW125" i="183"/>
  <c r="BA129" i="183"/>
  <c r="BA135" i="183" s="1"/>
  <c r="BA137" i="183" s="1"/>
  <c r="BA125" i="183"/>
  <c r="BE129" i="183"/>
  <c r="BE135" i="183" s="1"/>
  <c r="BE137" i="183" s="1"/>
  <c r="BE125" i="183"/>
  <c r="BI129" i="183"/>
  <c r="BI135" i="183" s="1"/>
  <c r="BI137" i="183" s="1"/>
  <c r="BI125" i="183"/>
  <c r="CK129" i="183"/>
  <c r="CK125" i="183"/>
  <c r="CO129" i="183"/>
  <c r="CO135" i="183" s="1"/>
  <c r="CO137" i="183" s="1"/>
  <c r="CO125" i="183"/>
  <c r="CS129" i="183"/>
  <c r="CS135" i="183" s="1"/>
  <c r="CS125" i="183"/>
  <c r="CW129" i="183"/>
  <c r="CW135" i="183" s="1"/>
  <c r="CW137" i="183" s="1"/>
  <c r="CW125" i="183"/>
  <c r="DA129" i="183"/>
  <c r="DA135" i="183" s="1"/>
  <c r="DA137" i="183" s="1"/>
  <c r="DA125" i="183"/>
  <c r="CU130" i="183"/>
  <c r="CY130" i="183"/>
  <c r="CJ111" i="183"/>
  <c r="CJ114" i="183"/>
  <c r="AV116" i="183"/>
  <c r="AV117" i="183"/>
  <c r="BM89" i="183"/>
  <c r="AB91" i="183"/>
  <c r="BO91" i="183"/>
  <c r="CI91" i="183" s="1"/>
  <c r="CJ136" i="183"/>
  <c r="CS136" i="183"/>
  <c r="CW136" i="183"/>
  <c r="DA136" i="183"/>
  <c r="AB92" i="183"/>
  <c r="AA92" i="183" s="1"/>
  <c r="AU92" i="183" s="1"/>
  <c r="AB99" i="183"/>
  <c r="AA99" i="183" s="1"/>
  <c r="AU99" i="183" s="1"/>
  <c r="AB136" i="183"/>
  <c r="AA136" i="183" s="1"/>
  <c r="AU136" i="183" s="1"/>
  <c r="G106" i="183"/>
  <c r="AF106" i="183"/>
  <c r="AZ106" i="183"/>
  <c r="BD106" i="183"/>
  <c r="BH106" i="183"/>
  <c r="BL106" i="183"/>
  <c r="CL106" i="183"/>
  <c r="CP106" i="183"/>
  <c r="CT106" i="183"/>
  <c r="CX106" i="183"/>
  <c r="DB106" i="183"/>
  <c r="AD125" i="183"/>
  <c r="AD129" i="183"/>
  <c r="AD135" i="183" s="1"/>
  <c r="AD137" i="183" s="1"/>
  <c r="AX107" i="183"/>
  <c r="BB125" i="183"/>
  <c r="BB129" i="183"/>
  <c r="BB135" i="183" s="1"/>
  <c r="BB137" i="183" s="1"/>
  <c r="BF125" i="183"/>
  <c r="BF129" i="183"/>
  <c r="BF135" i="183" s="1"/>
  <c r="BF137" i="183" s="1"/>
  <c r="BJ125" i="183"/>
  <c r="BJ129" i="183"/>
  <c r="CL125" i="183"/>
  <c r="CL129" i="183"/>
  <c r="CL135" i="183" s="1"/>
  <c r="CL137" i="183" s="1"/>
  <c r="CP125" i="183"/>
  <c r="CP129" i="183"/>
  <c r="CP135" i="183" s="1"/>
  <c r="CP137" i="183" s="1"/>
  <c r="CT125" i="183"/>
  <c r="CT129" i="183"/>
  <c r="CT135" i="183" s="1"/>
  <c r="CT137" i="183" s="1"/>
  <c r="CX125" i="183"/>
  <c r="CX129" i="183"/>
  <c r="DB125" i="183"/>
  <c r="DB129" i="183"/>
  <c r="BM130" i="183"/>
  <c r="BM125" i="183"/>
  <c r="CJ122" i="183"/>
  <c r="AX136" i="183"/>
  <c r="AZ102" i="183"/>
  <c r="AV102" i="183" s="1"/>
  <c r="AW106" i="183"/>
  <c r="BA106" i="183"/>
  <c r="BE106" i="183"/>
  <c r="BI106" i="183"/>
  <c r="CM106" i="183"/>
  <c r="CQ106" i="183"/>
  <c r="CU106" i="183"/>
  <c r="CY106" i="183"/>
  <c r="G129" i="183"/>
  <c r="G125" i="183"/>
  <c r="AY125" i="183"/>
  <c r="AY129" i="183"/>
  <c r="AY135" i="183" s="1"/>
  <c r="AY137" i="183" s="1"/>
  <c r="BC125" i="183"/>
  <c r="BC129" i="183"/>
  <c r="BC135" i="183" s="1"/>
  <c r="BC137" i="183" s="1"/>
  <c r="BG125" i="183"/>
  <c r="BG129" i="183"/>
  <c r="BK134" i="183"/>
  <c r="BK125" i="183"/>
  <c r="BK129" i="183"/>
  <c r="CM125" i="183"/>
  <c r="CM129" i="183"/>
  <c r="CM135" i="183" s="1"/>
  <c r="CM137" i="183" s="1"/>
  <c r="CQ125" i="183"/>
  <c r="CQ129" i="183"/>
  <c r="CQ135" i="183" s="1"/>
  <c r="CQ137" i="183" s="1"/>
  <c r="CU125" i="183"/>
  <c r="CU129" i="183"/>
  <c r="CY125" i="183"/>
  <c r="CY129" i="183"/>
  <c r="CY135" i="183" s="1"/>
  <c r="CY137" i="183" s="1"/>
  <c r="BN130" i="183"/>
  <c r="CK130" i="183"/>
  <c r="CJ110" i="183"/>
  <c r="CJ112" i="183"/>
  <c r="AA114" i="183"/>
  <c r="AU114" i="183" s="1"/>
  <c r="BO114" i="183"/>
  <c r="CI114" i="183" s="1"/>
  <c r="BK91" i="183"/>
  <c r="AA94" i="183"/>
  <c r="AU94" i="183" s="1"/>
  <c r="AA97" i="183"/>
  <c r="AU97" i="183" s="1"/>
  <c r="AD106" i="183"/>
  <c r="AX106" i="183"/>
  <c r="BB106" i="183"/>
  <c r="BF106" i="183"/>
  <c r="BJ106" i="183"/>
  <c r="BN106" i="183"/>
  <c r="CN106" i="183"/>
  <c r="CR106" i="183"/>
  <c r="CV106" i="183"/>
  <c r="CZ106" i="183"/>
  <c r="AZ129" i="183"/>
  <c r="BD129" i="183"/>
  <c r="BD135" i="183" s="1"/>
  <c r="BD137" i="183" s="1"/>
  <c r="BD125" i="183"/>
  <c r="BH129" i="183"/>
  <c r="BN129" i="183"/>
  <c r="CN129" i="183"/>
  <c r="CR129" i="183"/>
  <c r="CR125" i="183"/>
  <c r="CV129" i="183"/>
  <c r="CV125" i="183"/>
  <c r="CZ129" i="183"/>
  <c r="CZ125" i="183"/>
  <c r="AX110" i="183"/>
  <c r="AX130" i="183" s="1"/>
  <c r="CJ113" i="183"/>
  <c r="AT130" i="183"/>
  <c r="AT125" i="183"/>
  <c r="BN115" i="183"/>
  <c r="AV115" i="183" s="1"/>
  <c r="AB115" i="183"/>
  <c r="AA115" i="183" s="1"/>
  <c r="AU115" i="183" s="1"/>
  <c r="AN130" i="183"/>
  <c r="AB130" i="183" s="1"/>
  <c r="AA130" i="183" s="1"/>
  <c r="AU130" i="183" s="1"/>
  <c r="BH118" i="183"/>
  <c r="AV118" i="183" s="1"/>
  <c r="AN125" i="183"/>
  <c r="CJ118" i="183"/>
  <c r="CR130" i="183"/>
  <c r="CV130" i="183"/>
  <c r="CZ130" i="183"/>
  <c r="CV118" i="183"/>
  <c r="AZ119" i="183"/>
  <c r="AV119" i="183" s="1"/>
  <c r="CN120" i="183"/>
  <c r="CN125" i="183" s="1"/>
  <c r="AZ122" i="183"/>
  <c r="AV122" i="183" s="1"/>
  <c r="AF125" i="183"/>
  <c r="BL125" i="183"/>
  <c r="CB125" i="183"/>
  <c r="I135" i="183"/>
  <c r="I137" i="183" s="1"/>
  <c r="I138" i="183" s="1"/>
  <c r="Y135" i="183"/>
  <c r="Y137" i="183" s="1"/>
  <c r="AP135" i="183"/>
  <c r="AP137" i="183" s="1"/>
  <c r="AT135" i="183"/>
  <c r="AT137" i="183" s="1"/>
  <c r="BR135" i="183"/>
  <c r="BR137" i="183" s="1"/>
  <c r="CD135" i="183"/>
  <c r="CD137" i="183" s="1"/>
  <c r="CH135" i="183"/>
  <c r="CH137" i="183" s="1"/>
  <c r="BP134" i="183"/>
  <c r="BO134" i="183" s="1"/>
  <c r="CI134" i="183" s="1"/>
  <c r="BP118" i="183"/>
  <c r="BO118" i="183" s="1"/>
  <c r="CI118" i="183" s="1"/>
  <c r="CN122" i="183"/>
  <c r="AZ123" i="183"/>
  <c r="AV123" i="183" s="1"/>
  <c r="AM135" i="183"/>
  <c r="AM137" i="183" s="1"/>
  <c r="AQ137" i="183"/>
  <c r="CA135" i="183"/>
  <c r="CA137" i="183" s="1"/>
  <c r="CE137" i="183"/>
  <c r="CE138" i="183" s="1"/>
  <c r="BP130" i="183"/>
  <c r="BO130" i="183" s="1"/>
  <c r="CI130" i="183" s="1"/>
  <c r="AB133" i="183"/>
  <c r="AB129" i="183"/>
  <c r="AF135" i="183"/>
  <c r="AF137" i="183" s="1"/>
  <c r="AN135" i="183"/>
  <c r="AN137" i="183" s="1"/>
  <c r="BL135" i="183"/>
  <c r="BL137" i="183" s="1"/>
  <c r="BP129" i="183"/>
  <c r="BT135" i="183"/>
  <c r="BT137" i="183" s="1"/>
  <c r="CB135" i="183"/>
  <c r="CB137" i="183" s="1"/>
  <c r="AB134" i="183"/>
  <c r="AA134" i="183" s="1"/>
  <c r="AU134" i="183" s="1"/>
  <c r="AC137" i="183"/>
  <c r="AC138" i="183" s="1"/>
  <c r="BM135" i="183"/>
  <c r="BM137" i="183" s="1"/>
  <c r="BP136" i="183"/>
  <c r="BO136" i="183" s="1"/>
  <c r="CI136" i="183" s="1"/>
  <c r="CQ136" i="184" l="1"/>
  <c r="X137" i="184"/>
  <c r="AK137" i="184"/>
  <c r="H137" i="184"/>
  <c r="BQ137" i="184"/>
  <c r="AB133" i="184"/>
  <c r="CN89" i="184"/>
  <c r="O137" i="184"/>
  <c r="R137" i="184"/>
  <c r="CJ70" i="184"/>
  <c r="AV5" i="184"/>
  <c r="BW137" i="184"/>
  <c r="AC137" i="184"/>
  <c r="K137" i="184"/>
  <c r="BS137" i="184"/>
  <c r="BP105" i="184"/>
  <c r="BO105" i="184" s="1"/>
  <c r="CI105" i="184" s="1"/>
  <c r="AF134" i="184"/>
  <c r="AF136" i="184" s="1"/>
  <c r="BH124" i="184"/>
  <c r="AZ133" i="184"/>
  <c r="AZ134" i="184" s="1"/>
  <c r="CN19" i="184"/>
  <c r="BV137" i="184"/>
  <c r="AB129" i="184"/>
  <c r="AA129" i="184" s="1"/>
  <c r="AU129" i="184" s="1"/>
  <c r="BD134" i="184"/>
  <c r="BD136" i="184" s="1"/>
  <c r="W137" i="184"/>
  <c r="BN131" i="184"/>
  <c r="BJ131" i="184"/>
  <c r="BH129" i="184"/>
  <c r="BH134" i="184" s="1"/>
  <c r="BH136" i="184" s="1"/>
  <c r="BG56" i="184"/>
  <c r="BG126" i="184" s="1"/>
  <c r="BO130" i="184"/>
  <c r="CI130" i="184" s="1"/>
  <c r="S137" i="184"/>
  <c r="AH137" i="184"/>
  <c r="AV51" i="184"/>
  <c r="BN19" i="184"/>
  <c r="BN126" i="184" s="1"/>
  <c r="AV87" i="184"/>
  <c r="AB131" i="184"/>
  <c r="CC137" i="184"/>
  <c r="AA133" i="184"/>
  <c r="AU133" i="184" s="1"/>
  <c r="AZ132" i="184"/>
  <c r="BP124" i="184"/>
  <c r="BO124" i="184" s="1"/>
  <c r="CI124" i="184" s="1"/>
  <c r="N137" i="184"/>
  <c r="CQ126" i="184"/>
  <c r="CQ137" i="184" s="1"/>
  <c r="AA135" i="184"/>
  <c r="AU135" i="184" s="1"/>
  <c r="AV101" i="184"/>
  <c r="CJ105" i="184"/>
  <c r="CY126" i="184"/>
  <c r="AD134" i="184"/>
  <c r="AD136" i="184" s="1"/>
  <c r="AY126" i="184"/>
  <c r="AM126" i="184"/>
  <c r="AM137" i="184" s="1"/>
  <c r="AT134" i="184"/>
  <c r="AT136" i="184" s="1"/>
  <c r="BL134" i="184"/>
  <c r="BL136" i="184" s="1"/>
  <c r="BM134" i="184"/>
  <c r="BM136" i="184" s="1"/>
  <c r="BC126" i="184"/>
  <c r="CP134" i="184"/>
  <c r="CP136" i="184" s="1"/>
  <c r="AY134" i="184"/>
  <c r="AY136" i="184" s="1"/>
  <c r="BJ134" i="184"/>
  <c r="BJ136" i="184" s="1"/>
  <c r="CJ135" i="184"/>
  <c r="CW134" i="184"/>
  <c r="CO134" i="184"/>
  <c r="CO136" i="184" s="1"/>
  <c r="BI134" i="184"/>
  <c r="BI136" i="184" s="1"/>
  <c r="BA134" i="184"/>
  <c r="BA136" i="184" s="1"/>
  <c r="CH137" i="184"/>
  <c r="BJ56" i="184"/>
  <c r="AN134" i="184"/>
  <c r="AN136" i="184" s="1"/>
  <c r="AI137" i="184"/>
  <c r="AB128" i="184"/>
  <c r="AA128" i="184" s="1"/>
  <c r="AU128" i="184" s="1"/>
  <c r="BE134" i="184"/>
  <c r="BE136" i="184" s="1"/>
  <c r="CL131" i="184"/>
  <c r="CJ131" i="184" s="1"/>
  <c r="BO132" i="184"/>
  <c r="CI132" i="184" s="1"/>
  <c r="CA137" i="184"/>
  <c r="AB132" i="184"/>
  <c r="AA132" i="184" s="1"/>
  <c r="AU132" i="184" s="1"/>
  <c r="CT134" i="184"/>
  <c r="CT136" i="184" s="1"/>
  <c r="BP133" i="184"/>
  <c r="BO133" i="184" s="1"/>
  <c r="CI133" i="184" s="1"/>
  <c r="CN132" i="184"/>
  <c r="CJ132" i="184" s="1"/>
  <c r="BC134" i="184"/>
  <c r="BC136" i="184" s="1"/>
  <c r="BF134" i="184"/>
  <c r="BF136" i="184" s="1"/>
  <c r="DA134" i="184"/>
  <c r="DA136" i="184" s="1"/>
  <c r="CS134" i="184"/>
  <c r="CS136" i="184" s="1"/>
  <c r="CD137" i="184"/>
  <c r="AP137" i="184"/>
  <c r="CM134" i="184"/>
  <c r="CM136" i="184" s="1"/>
  <c r="CX134" i="184"/>
  <c r="CX136" i="184" s="1"/>
  <c r="AQ137" i="184"/>
  <c r="I137" i="184"/>
  <c r="BO128" i="184"/>
  <c r="CI128" i="184" s="1"/>
  <c r="BG134" i="184"/>
  <c r="BG136" i="184" s="1"/>
  <c r="CK134" i="184"/>
  <c r="CK136" i="184" s="1"/>
  <c r="CJ128" i="184"/>
  <c r="AW134" i="184"/>
  <c r="AW136" i="184" s="1"/>
  <c r="AZ135" i="184"/>
  <c r="DB133" i="184"/>
  <c r="CJ133" i="184" s="1"/>
  <c r="DB89" i="184"/>
  <c r="CJ57" i="184"/>
  <c r="AX131" i="184"/>
  <c r="CJ87" i="184"/>
  <c r="CV89" i="184"/>
  <c r="CU89" i="184"/>
  <c r="CU126" i="184" s="1"/>
  <c r="BR126" i="184"/>
  <c r="BR137" i="184" s="1"/>
  <c r="BP19" i="184"/>
  <c r="AX56" i="184"/>
  <c r="G131" i="184"/>
  <c r="BO131" i="184" s="1"/>
  <c r="CI131" i="184" s="1"/>
  <c r="CJ5" i="184"/>
  <c r="BP56" i="184"/>
  <c r="CW126" i="184"/>
  <c r="CO126" i="184"/>
  <c r="BA126" i="184"/>
  <c r="CJ31" i="184"/>
  <c r="CJ56" i="184" s="1"/>
  <c r="AN126" i="184"/>
  <c r="BN129" i="184"/>
  <c r="CZ134" i="184"/>
  <c r="CZ136" i="184" s="1"/>
  <c r="CR134" i="184"/>
  <c r="CR136" i="184" s="1"/>
  <c r="AX105" i="184"/>
  <c r="BK135" i="184"/>
  <c r="BK105" i="184"/>
  <c r="BK126" i="184" s="1"/>
  <c r="CY134" i="184"/>
  <c r="CY136" i="184" s="1"/>
  <c r="CY137" i="184" s="1"/>
  <c r="BK134" i="184"/>
  <c r="AX135" i="184"/>
  <c r="AV114" i="184"/>
  <c r="AV109" i="184"/>
  <c r="BB134" i="184"/>
  <c r="BB136" i="184" s="1"/>
  <c r="AB124" i="184"/>
  <c r="AA124" i="184" s="1"/>
  <c r="AU124" i="184" s="1"/>
  <c r="BI126" i="184"/>
  <c r="AX130" i="184"/>
  <c r="AV130" i="184" s="1"/>
  <c r="AV8" i="184"/>
  <c r="AV90" i="184"/>
  <c r="AV133" i="184"/>
  <c r="AV78" i="184"/>
  <c r="CL130" i="184"/>
  <c r="CJ130" i="184" s="1"/>
  <c r="CJ8" i="184"/>
  <c r="AV40" i="184"/>
  <c r="BT126" i="184"/>
  <c r="BT137" i="184" s="1"/>
  <c r="G56" i="184"/>
  <c r="CM126" i="184"/>
  <c r="CM137" i="184" s="1"/>
  <c r="DB126" i="184"/>
  <c r="CT126" i="184"/>
  <c r="CL19" i="184"/>
  <c r="BF126" i="184"/>
  <c r="AX19" i="184"/>
  <c r="BO53" i="184"/>
  <c r="CI53" i="184" s="1"/>
  <c r="BP89" i="184"/>
  <c r="BO89" i="184" s="1"/>
  <c r="CI89" i="184" s="1"/>
  <c r="CR126" i="184"/>
  <c r="BH19" i="184"/>
  <c r="AZ19" i="184"/>
  <c r="CV129" i="184"/>
  <c r="CV134" i="184" s="1"/>
  <c r="CV136" i="184" s="1"/>
  <c r="CJ119" i="184"/>
  <c r="CJ124" i="184" s="1"/>
  <c r="CV124" i="184"/>
  <c r="CN124" i="184"/>
  <c r="CN126" i="184" s="1"/>
  <c r="AB105" i="184"/>
  <c r="AA105" i="184" s="1"/>
  <c r="AU105" i="184" s="1"/>
  <c r="AA90" i="184"/>
  <c r="AU90" i="184" s="1"/>
  <c r="CW136" i="184"/>
  <c r="CB126" i="184"/>
  <c r="CB137" i="184" s="1"/>
  <c r="AB89" i="184"/>
  <c r="AA89" i="184" s="1"/>
  <c r="AU89" i="184" s="1"/>
  <c r="BH89" i="184"/>
  <c r="AZ89" i="184"/>
  <c r="AD126" i="184"/>
  <c r="AV26" i="184"/>
  <c r="BM126" i="184"/>
  <c r="BM137" i="184" s="1"/>
  <c r="DA126" i="184"/>
  <c r="CS126" i="184"/>
  <c r="BE126" i="184"/>
  <c r="BE137" i="184" s="1"/>
  <c r="AW126" i="184"/>
  <c r="CL56" i="184"/>
  <c r="AV18" i="184"/>
  <c r="AT126" i="184"/>
  <c r="AT137" i="184" s="1"/>
  <c r="CN134" i="184"/>
  <c r="CN136" i="184" s="1"/>
  <c r="AZ124" i="184"/>
  <c r="CU134" i="184"/>
  <c r="CU136" i="184" s="1"/>
  <c r="AX124" i="184"/>
  <c r="AX128" i="184"/>
  <c r="AV106" i="184"/>
  <c r="AF126" i="184"/>
  <c r="Y137" i="184"/>
  <c r="AB56" i="184"/>
  <c r="CX126" i="184"/>
  <c r="CP126" i="184"/>
  <c r="CP137" i="184" s="1"/>
  <c r="BJ126" i="184"/>
  <c r="BJ137" i="184" s="1"/>
  <c r="BB126" i="184"/>
  <c r="AB19" i="184"/>
  <c r="CK126" i="184"/>
  <c r="AV132" i="184"/>
  <c r="CZ126" i="184"/>
  <c r="BL126" i="184"/>
  <c r="BD126" i="184"/>
  <c r="BD137" i="184" s="1"/>
  <c r="G126" i="184"/>
  <c r="CJ56" i="183"/>
  <c r="CV135" i="183"/>
  <c r="CV137" i="183" s="1"/>
  <c r="BH125" i="183"/>
  <c r="AZ125" i="183"/>
  <c r="CJ130" i="183"/>
  <c r="AB106" i="183"/>
  <c r="AA106" i="183" s="1"/>
  <c r="AU106" i="183" s="1"/>
  <c r="AA91" i="183"/>
  <c r="AU91" i="183" s="1"/>
  <c r="AB125" i="183"/>
  <c r="AA125" i="183" s="1"/>
  <c r="AU125" i="183" s="1"/>
  <c r="CJ87" i="183"/>
  <c r="AV78" i="183"/>
  <c r="AB89" i="183"/>
  <c r="AA89" i="183" s="1"/>
  <c r="AU89" i="183" s="1"/>
  <c r="AA57" i="183"/>
  <c r="AU57" i="183" s="1"/>
  <c r="CU134" i="183"/>
  <c r="CJ134" i="183" s="1"/>
  <c r="CT127" i="183"/>
  <c r="CT138" i="183" s="1"/>
  <c r="BJ127" i="183"/>
  <c r="CW127" i="183"/>
  <c r="CW138" i="183" s="1"/>
  <c r="CK127" i="183"/>
  <c r="BE127" i="183"/>
  <c r="BE138" i="183" s="1"/>
  <c r="CM127" i="183"/>
  <c r="CM138" i="183" s="1"/>
  <c r="BN19" i="183"/>
  <c r="AV13" i="183"/>
  <c r="CS127" i="183"/>
  <c r="AV62" i="183"/>
  <c r="AV89" i="183" s="1"/>
  <c r="BL127" i="183"/>
  <c r="BL138" i="183" s="1"/>
  <c r="AF127" i="183"/>
  <c r="AF138" i="183" s="1"/>
  <c r="AX131" i="183"/>
  <c r="AV8" i="183"/>
  <c r="AB56" i="183"/>
  <c r="AA56" i="183" s="1"/>
  <c r="AU56" i="183" s="1"/>
  <c r="BT127" i="183"/>
  <c r="BT138" i="183" s="1"/>
  <c r="BH133" i="183"/>
  <c r="AW127" i="183"/>
  <c r="AZ135" i="183"/>
  <c r="AZ137" i="183" s="1"/>
  <c r="CU135" i="183"/>
  <c r="CU137" i="183" s="1"/>
  <c r="G135" i="183"/>
  <c r="G137" i="183" s="1"/>
  <c r="AX125" i="183"/>
  <c r="AX129" i="183"/>
  <c r="AX135" i="183" s="1"/>
  <c r="AX137" i="183" s="1"/>
  <c r="AV107" i="183"/>
  <c r="AV125" i="183" s="1"/>
  <c r="BP89" i="183"/>
  <c r="BO89" i="183" s="1"/>
  <c r="CI89" i="183" s="1"/>
  <c r="BO57" i="183"/>
  <c r="CI57" i="183" s="1"/>
  <c r="CV89" i="183"/>
  <c r="CV127" i="183" s="1"/>
  <c r="CV138" i="183" s="1"/>
  <c r="BN134" i="183"/>
  <c r="AV134" i="183" s="1"/>
  <c r="BN89" i="183"/>
  <c r="BG89" i="183"/>
  <c r="CN127" i="183"/>
  <c r="BD127" i="183"/>
  <c r="BD138" i="183" s="1"/>
  <c r="AD127" i="183"/>
  <c r="AD138" i="183" s="1"/>
  <c r="AV26" i="183"/>
  <c r="AV56" i="183" s="1"/>
  <c r="BH19" i="183"/>
  <c r="AV38" i="183"/>
  <c r="BG127" i="183"/>
  <c r="BG138" i="183" s="1"/>
  <c r="G127" i="183"/>
  <c r="G138" i="183" s="1"/>
  <c r="CZ127" i="183"/>
  <c r="BF127" i="183"/>
  <c r="BF138" i="183" s="1"/>
  <c r="AV133" i="183"/>
  <c r="BP135" i="183"/>
  <c r="BO129" i="183"/>
  <c r="CI129" i="183" s="1"/>
  <c r="AB135" i="183"/>
  <c r="AA129" i="183"/>
  <c r="AU129" i="183" s="1"/>
  <c r="CJ120" i="183"/>
  <c r="CJ125" i="183" s="1"/>
  <c r="CZ135" i="183"/>
  <c r="CZ137" i="183" s="1"/>
  <c r="CR135" i="183"/>
  <c r="CR137" i="183" s="1"/>
  <c r="BK136" i="183"/>
  <c r="AV136" i="183" s="1"/>
  <c r="BK106" i="183"/>
  <c r="BK127" i="183" s="1"/>
  <c r="BG135" i="183"/>
  <c r="BG137" i="183" s="1"/>
  <c r="BH130" i="183"/>
  <c r="AV130" i="183" s="1"/>
  <c r="BP125" i="183"/>
  <c r="BO125" i="183" s="1"/>
  <c r="CI125" i="183" s="1"/>
  <c r="AV91" i="183"/>
  <c r="AV106" i="183" s="1"/>
  <c r="AZ89" i="183"/>
  <c r="CX132" i="183"/>
  <c r="CJ132" i="183" s="1"/>
  <c r="AV132" i="183"/>
  <c r="AY127" i="183"/>
  <c r="AY138" i="183" s="1"/>
  <c r="Y138" i="183"/>
  <c r="DA127" i="183"/>
  <c r="DA138" i="183" s="1"/>
  <c r="CO127" i="183"/>
  <c r="CO138" i="183" s="1"/>
  <c r="BI127" i="183"/>
  <c r="BI138" i="183" s="1"/>
  <c r="BH56" i="183"/>
  <c r="CX127" i="183"/>
  <c r="AX127" i="183"/>
  <c r="BA127" i="183"/>
  <c r="BA138" i="183" s="1"/>
  <c r="CU56" i="183"/>
  <c r="CU127" i="183" s="1"/>
  <c r="CU138" i="183" s="1"/>
  <c r="CQ127" i="183"/>
  <c r="CQ138" i="183" s="1"/>
  <c r="BB127" i="183"/>
  <c r="BB138" i="183" s="1"/>
  <c r="AZ19" i="183"/>
  <c r="AZ127" i="183" s="1"/>
  <c r="AZ138" i="183" s="1"/>
  <c r="CN133" i="183"/>
  <c r="CN135" i="183" s="1"/>
  <c r="CN137" i="183" s="1"/>
  <c r="AV5" i="183"/>
  <c r="AA133" i="183"/>
  <c r="AU133" i="183" s="1"/>
  <c r="BN125" i="183"/>
  <c r="BK135" i="183"/>
  <c r="AV110" i="183"/>
  <c r="BJ135" i="183"/>
  <c r="BJ137" i="183" s="1"/>
  <c r="CS137" i="183"/>
  <c r="CK135" i="183"/>
  <c r="CK137" i="183" s="1"/>
  <c r="CJ129" i="183"/>
  <c r="AW135" i="183"/>
  <c r="AW137" i="183" s="1"/>
  <c r="AV129" i="183"/>
  <c r="CJ89" i="183"/>
  <c r="CU89" i="183"/>
  <c r="DB134" i="183"/>
  <c r="DB135" i="183" s="1"/>
  <c r="DB137" i="183" s="1"/>
  <c r="DB89" i="183"/>
  <c r="DB127" i="183" s="1"/>
  <c r="DB138" i="183" s="1"/>
  <c r="CY127" i="183"/>
  <c r="CY138" i="183" s="1"/>
  <c r="AT127" i="183"/>
  <c r="AT138" i="183" s="1"/>
  <c r="BM127" i="183"/>
  <c r="BM138" i="183" s="1"/>
  <c r="CR127" i="183"/>
  <c r="CR138" i="183" s="1"/>
  <c r="BR127" i="183"/>
  <c r="BR138" i="183" s="1"/>
  <c r="CL19" i="183"/>
  <c r="CL127" i="183" s="1"/>
  <c r="CL138" i="183" s="1"/>
  <c r="AN127" i="183"/>
  <c r="AN138" i="183" s="1"/>
  <c r="BP56" i="183"/>
  <c r="BO56" i="183" s="1"/>
  <c r="CB127" i="183"/>
  <c r="CB138" i="183" s="1"/>
  <c r="CJ8" i="183"/>
  <c r="CJ19" i="183" s="1"/>
  <c r="CJ127" i="183" s="1"/>
  <c r="AV131" i="183"/>
  <c r="AV19" i="183"/>
  <c r="BP19" i="183"/>
  <c r="AB19" i="183"/>
  <c r="AV56" i="184" l="1"/>
  <c r="AV129" i="184"/>
  <c r="AF137" i="184"/>
  <c r="AD137" i="184"/>
  <c r="CJ19" i="184"/>
  <c r="BL137" i="184"/>
  <c r="AV89" i="184"/>
  <c r="BP134" i="184"/>
  <c r="BP136" i="184" s="1"/>
  <c r="AY137" i="184"/>
  <c r="CV126" i="184"/>
  <c r="CV137" i="184" s="1"/>
  <c r="BI137" i="184"/>
  <c r="CZ137" i="184"/>
  <c r="AA56" i="184"/>
  <c r="AU56" i="184" s="1"/>
  <c r="CL126" i="184"/>
  <c r="AV124" i="184"/>
  <c r="AV105" i="184"/>
  <c r="AV131" i="184"/>
  <c r="DB134" i="184"/>
  <c r="DB136" i="184" s="1"/>
  <c r="DB137" i="184" s="1"/>
  <c r="AN137" i="184"/>
  <c r="CK137" i="184"/>
  <c r="BG137" i="184"/>
  <c r="BC137" i="184"/>
  <c r="BB137" i="184"/>
  <c r="AA131" i="184"/>
  <c r="AU131" i="184" s="1"/>
  <c r="G134" i="184"/>
  <c r="G136" i="184" s="1"/>
  <c r="G137" i="184" s="1"/>
  <c r="AX126" i="184"/>
  <c r="BA137" i="184"/>
  <c r="DA137" i="184"/>
  <c r="AX134" i="184"/>
  <c r="AX136" i="184" s="1"/>
  <c r="CS137" i="184"/>
  <c r="BK136" i="184"/>
  <c r="BK137" i="184" s="1"/>
  <c r="CJ129" i="184"/>
  <c r="CJ134" i="184" s="1"/>
  <c r="CJ136" i="184" s="1"/>
  <c r="CR137" i="184"/>
  <c r="BF137" i="184"/>
  <c r="BN134" i="184"/>
  <c r="BN136" i="184" s="1"/>
  <c r="BN137" i="184" s="1"/>
  <c r="AB134" i="184"/>
  <c r="CN137" i="184"/>
  <c r="CT137" i="184"/>
  <c r="CX137" i="184"/>
  <c r="AW137" i="184"/>
  <c r="CL134" i="184"/>
  <c r="CL136" i="184" s="1"/>
  <c r="CL137" i="184" s="1"/>
  <c r="AB126" i="184"/>
  <c r="AA19" i="184"/>
  <c r="AU19" i="184" s="1"/>
  <c r="AZ126" i="184"/>
  <c r="AV135" i="184"/>
  <c r="CW137" i="184"/>
  <c r="AZ136" i="184"/>
  <c r="BH126" i="184"/>
  <c r="BH137" i="184" s="1"/>
  <c r="AV19" i="184"/>
  <c r="BO56" i="184"/>
  <c r="CI56" i="184" s="1"/>
  <c r="BP126" i="184"/>
  <c r="BO19" i="184"/>
  <c r="CI19" i="184" s="1"/>
  <c r="CO137" i="184"/>
  <c r="CJ89" i="184"/>
  <c r="CJ126" i="184" s="1"/>
  <c r="AV128" i="184"/>
  <c r="CU137" i="184"/>
  <c r="BK138" i="183"/>
  <c r="AV135" i="183"/>
  <c r="AV137" i="183" s="1"/>
  <c r="CX135" i="183"/>
  <c r="CX137" i="183" s="1"/>
  <c r="BP137" i="183"/>
  <c r="BO135" i="183"/>
  <c r="CI135" i="183" s="1"/>
  <c r="BH127" i="183"/>
  <c r="CS138" i="183"/>
  <c r="AB127" i="183"/>
  <c r="AA19" i="183"/>
  <c r="AU19" i="183" s="1"/>
  <c r="BN135" i="183"/>
  <c r="BN137" i="183" s="1"/>
  <c r="CN138" i="183"/>
  <c r="CK138" i="183"/>
  <c r="BP127" i="183"/>
  <c r="BO19" i="183"/>
  <c r="CI19" i="183" s="1"/>
  <c r="CI127" i="183" s="1"/>
  <c r="AX138" i="183"/>
  <c r="AB137" i="183"/>
  <c r="AA135" i="183"/>
  <c r="AU135" i="183" s="1"/>
  <c r="CJ133" i="183"/>
  <c r="CJ135" i="183" s="1"/>
  <c r="CJ137" i="183" s="1"/>
  <c r="CJ138" i="183" s="1"/>
  <c r="BH135" i="183"/>
  <c r="BH137" i="183" s="1"/>
  <c r="BN127" i="183"/>
  <c r="BN138" i="183" s="1"/>
  <c r="AV127" i="183"/>
  <c r="AV138" i="183" s="1"/>
  <c r="BK137" i="183"/>
  <c r="CX138" i="183"/>
  <c r="CZ138" i="183"/>
  <c r="AW138" i="183"/>
  <c r="BJ138" i="183"/>
  <c r="BO134" i="184" l="1"/>
  <c r="CI134" i="184" s="1"/>
  <c r="AV126" i="184"/>
  <c r="AA134" i="184"/>
  <c r="AU134" i="184" s="1"/>
  <c r="AV134" i="184"/>
  <c r="AV136" i="184" s="1"/>
  <c r="AX137" i="184"/>
  <c r="AB136" i="184"/>
  <c r="AB137" i="184" s="1"/>
  <c r="CJ137" i="184"/>
  <c r="AA126" i="184"/>
  <c r="AU126" i="184" s="1"/>
  <c r="BP137" i="184"/>
  <c r="BO126" i="184"/>
  <c r="CI126" i="184" s="1"/>
  <c r="BP138" i="184"/>
  <c r="BO136" i="184"/>
  <c r="CI136" i="184" s="1"/>
  <c r="AZ137" i="184"/>
  <c r="BH138" i="183"/>
  <c r="AA137" i="183"/>
  <c r="AU137" i="183" s="1"/>
  <c r="AB139" i="183"/>
  <c r="BP138" i="183"/>
  <c r="BO127" i="183"/>
  <c r="AB138" i="183"/>
  <c r="AA127" i="183"/>
  <c r="AU127" i="183" s="1"/>
  <c r="BP139" i="183"/>
  <c r="BO137" i="183"/>
  <c r="CI137" i="183" s="1"/>
  <c r="AV137" i="184" l="1"/>
  <c r="AB138" i="184"/>
  <c r="AA136" i="184"/>
  <c r="AU136" i="184" s="1"/>
  <c r="BU89" i="179" l="1"/>
  <c r="BV89" i="179"/>
  <c r="BW89" i="179"/>
  <c r="BX89" i="179"/>
  <c r="BY89" i="179"/>
  <c r="BZ89" i="179"/>
  <c r="CC89" i="179"/>
  <c r="CD89" i="179"/>
  <c r="CE89" i="179"/>
  <c r="CF89" i="179"/>
  <c r="CG89" i="179"/>
  <c r="BQ89" i="179"/>
  <c r="BR89" i="179"/>
  <c r="BS89" i="179"/>
  <c r="AC89" i="179"/>
  <c r="AD89" i="179"/>
  <c r="AE89" i="179"/>
  <c r="AG89" i="179"/>
  <c r="AH89" i="179"/>
  <c r="AI89" i="179"/>
  <c r="AJ89" i="179"/>
  <c r="AK89" i="179"/>
  <c r="AL89" i="179"/>
  <c r="AN89" i="179"/>
  <c r="AO89" i="179"/>
  <c r="AP89" i="179"/>
  <c r="AQ89" i="179"/>
  <c r="AR89" i="179"/>
  <c r="AS89" i="179"/>
  <c r="AT89" i="179"/>
  <c r="CB87" i="179"/>
  <c r="CB89" i="179" s="1"/>
  <c r="BT87" i="179"/>
  <c r="BT89" i="179" s="1"/>
  <c r="AN87" i="179"/>
  <c r="AF87" i="179"/>
  <c r="AF85" i="179"/>
  <c r="AF84" i="179"/>
  <c r="AF81" i="179"/>
  <c r="AF78" i="179"/>
  <c r="BT70" i="179"/>
  <c r="AF70" i="179"/>
  <c r="AF89" i="179" s="1"/>
  <c r="AF68" i="179"/>
  <c r="CH66" i="179"/>
  <c r="AT66" i="179"/>
  <c r="CA62" i="179"/>
  <c r="CA89" i="179" s="1"/>
  <c r="BT62" i="179"/>
  <c r="AM62" i="179"/>
  <c r="AM89" i="179" s="1"/>
  <c r="AF62" i="179"/>
  <c r="CH57" i="179"/>
  <c r="CH89" i="179" s="1"/>
  <c r="AT57" i="179"/>
  <c r="BT123" i="179"/>
  <c r="AF123" i="179"/>
  <c r="BT122" i="179"/>
  <c r="AF122" i="179"/>
  <c r="BT120" i="179"/>
  <c r="AF120" i="179"/>
  <c r="BT119" i="179"/>
  <c r="AF119" i="179"/>
  <c r="BT18" i="179"/>
  <c r="AF18" i="179"/>
  <c r="CB15" i="179"/>
  <c r="AN15" i="179"/>
  <c r="BT14" i="179"/>
  <c r="AF14" i="179"/>
  <c r="BT13" i="179"/>
  <c r="AT13" i="179"/>
  <c r="AF13" i="179"/>
  <c r="AT7" i="179"/>
  <c r="BT5" i="179"/>
  <c r="AT5" i="179"/>
  <c r="AF5" i="179"/>
  <c r="AP55" i="179"/>
  <c r="AP54" i="179"/>
  <c r="AT51" i="179"/>
  <c r="CD49" i="179"/>
  <c r="AP49" i="179"/>
  <c r="BR47" i="179"/>
  <c r="AD47" i="179"/>
  <c r="CD43" i="179"/>
  <c r="AP43" i="179"/>
  <c r="AP41" i="179"/>
  <c r="CA40" i="179"/>
  <c r="AM40" i="179"/>
  <c r="AN38" i="179"/>
  <c r="AP35" i="179"/>
  <c r="CD31" i="179"/>
  <c r="AP31" i="179"/>
  <c r="AP28" i="179"/>
  <c r="AP27" i="179"/>
  <c r="AP26" i="179"/>
  <c r="AD22" i="179"/>
  <c r="BR21" i="179"/>
  <c r="AD21" i="179"/>
  <c r="CE95" i="179"/>
  <c r="AQ104" i="179"/>
  <c r="AQ103" i="179"/>
  <c r="CE102" i="179"/>
  <c r="AQ102" i="179"/>
  <c r="AF102" i="179"/>
  <c r="AD102" i="179"/>
  <c r="AC102" i="179"/>
  <c r="AQ100" i="179"/>
  <c r="AQ99" i="179"/>
  <c r="AQ98" i="179"/>
  <c r="AQ96" i="179"/>
  <c r="AQ95" i="179"/>
  <c r="AQ92" i="179"/>
  <c r="AQ91" i="179"/>
  <c r="BR8" i="179"/>
  <c r="AD8" i="179"/>
  <c r="CB118" i="179"/>
  <c r="AN118" i="179"/>
  <c r="AT115" i="179"/>
  <c r="AD110" i="179"/>
  <c r="AD107" i="179"/>
  <c r="CH136" i="179" l="1"/>
  <c r="CG136" i="179"/>
  <c r="CF136" i="179"/>
  <c r="CE136" i="179"/>
  <c r="CD136" i="179"/>
  <c r="CC136" i="179"/>
  <c r="CB136" i="179"/>
  <c r="CA136" i="179"/>
  <c r="BZ136" i="179"/>
  <c r="BY136" i="179"/>
  <c r="BX136" i="179"/>
  <c r="BW136" i="179"/>
  <c r="BV136" i="179"/>
  <c r="BU136" i="179"/>
  <c r="BT136" i="179"/>
  <c r="BS136" i="179"/>
  <c r="BR136" i="179"/>
  <c r="BQ136" i="179"/>
  <c r="AT136" i="179"/>
  <c r="AS136" i="179"/>
  <c r="AR136" i="179"/>
  <c r="AQ136" i="179"/>
  <c r="AP136" i="179"/>
  <c r="AO136" i="179"/>
  <c r="AN136" i="179"/>
  <c r="AM136" i="179"/>
  <c r="AL136" i="179"/>
  <c r="AK136" i="179"/>
  <c r="AJ136" i="179"/>
  <c r="AI136" i="179"/>
  <c r="AH136" i="179"/>
  <c r="AG136" i="179"/>
  <c r="AF136" i="179"/>
  <c r="AE136" i="179"/>
  <c r="AD136" i="179"/>
  <c r="AC136" i="179"/>
  <c r="Y136" i="179"/>
  <c r="X136" i="179"/>
  <c r="W136" i="179"/>
  <c r="V136" i="179"/>
  <c r="U136" i="179"/>
  <c r="T136" i="179"/>
  <c r="S136" i="179"/>
  <c r="R136" i="179"/>
  <c r="Q136" i="179"/>
  <c r="P136" i="179"/>
  <c r="O136" i="179"/>
  <c r="N136" i="179"/>
  <c r="M136" i="179"/>
  <c r="L136" i="179"/>
  <c r="K136" i="179"/>
  <c r="J136" i="179"/>
  <c r="I136" i="179"/>
  <c r="H136" i="179"/>
  <c r="Z135" i="179"/>
  <c r="Z137" i="179" s="1"/>
  <c r="Q135" i="179"/>
  <c r="Q137" i="179" s="1"/>
  <c r="CH134" i="179"/>
  <c r="CG134" i="179"/>
  <c r="CF134" i="179"/>
  <c r="CE134" i="179"/>
  <c r="CD134" i="179"/>
  <c r="CC134" i="179"/>
  <c r="CB134" i="179"/>
  <c r="CA134" i="179"/>
  <c r="BZ134" i="179"/>
  <c r="BY134" i="179"/>
  <c r="BX134" i="179"/>
  <c r="BW134" i="179"/>
  <c r="BV134" i="179"/>
  <c r="BU134" i="179"/>
  <c r="BT134" i="179"/>
  <c r="BS134" i="179"/>
  <c r="BR134" i="179"/>
  <c r="BQ134" i="179"/>
  <c r="AT134" i="179"/>
  <c r="AS134" i="179"/>
  <c r="AR134" i="179"/>
  <c r="AQ134" i="179"/>
  <c r="AP134" i="179"/>
  <c r="AO134" i="179"/>
  <c r="AN134" i="179"/>
  <c r="AM134" i="179"/>
  <c r="AL134" i="179"/>
  <c r="AK134" i="179"/>
  <c r="AJ134" i="179"/>
  <c r="AI134" i="179"/>
  <c r="AH134" i="179"/>
  <c r="AG134" i="179"/>
  <c r="AF134" i="179"/>
  <c r="AE134" i="179"/>
  <c r="AD134" i="179"/>
  <c r="AC134" i="179"/>
  <c r="Y134" i="179"/>
  <c r="X134" i="179"/>
  <c r="W134" i="179"/>
  <c r="V134" i="179"/>
  <c r="U134" i="179"/>
  <c r="T134" i="179"/>
  <c r="S134" i="179"/>
  <c r="R134" i="179"/>
  <c r="Q134" i="179"/>
  <c r="P134" i="179"/>
  <c r="O134" i="179"/>
  <c r="N134" i="179"/>
  <c r="M134" i="179"/>
  <c r="L134" i="179"/>
  <c r="K134" i="179"/>
  <c r="J134" i="179"/>
  <c r="I134" i="179"/>
  <c r="H134" i="179"/>
  <c r="CH133" i="179"/>
  <c r="CG133" i="179"/>
  <c r="CF133" i="179"/>
  <c r="CE133" i="179"/>
  <c r="CD133" i="179"/>
  <c r="CC133" i="179"/>
  <c r="CB133" i="179"/>
  <c r="CA133" i="179"/>
  <c r="BZ133" i="179"/>
  <c r="BY133" i="179"/>
  <c r="BX133" i="179"/>
  <c r="BW133" i="179"/>
  <c r="BV133" i="179"/>
  <c r="BU133" i="179"/>
  <c r="BT133" i="179"/>
  <c r="BS133" i="179"/>
  <c r="BR133" i="179"/>
  <c r="BQ133" i="179"/>
  <c r="AT133" i="179"/>
  <c r="AS133" i="179"/>
  <c r="AR133" i="179"/>
  <c r="AQ133" i="179"/>
  <c r="AP133" i="179"/>
  <c r="AO133" i="179"/>
  <c r="AN133" i="179"/>
  <c r="AM133" i="179"/>
  <c r="AL133" i="179"/>
  <c r="AK133" i="179"/>
  <c r="AJ133" i="179"/>
  <c r="AI133" i="179"/>
  <c r="AH133" i="179"/>
  <c r="AG133" i="179"/>
  <c r="AF133" i="179"/>
  <c r="AE133" i="179"/>
  <c r="AD133" i="179"/>
  <c r="AC133" i="179"/>
  <c r="X133" i="179"/>
  <c r="W133" i="179"/>
  <c r="V133" i="179"/>
  <c r="U133" i="179"/>
  <c r="T133" i="179"/>
  <c r="S133" i="179"/>
  <c r="R133" i="179"/>
  <c r="Q133" i="179"/>
  <c r="P133" i="179"/>
  <c r="O133" i="179"/>
  <c r="N133" i="179"/>
  <c r="M133" i="179"/>
  <c r="L133" i="179"/>
  <c r="K133" i="179"/>
  <c r="J133" i="179"/>
  <c r="I133" i="179"/>
  <c r="H133" i="179"/>
  <c r="CH132" i="179"/>
  <c r="CG132" i="179"/>
  <c r="CF132" i="179"/>
  <c r="CE132" i="179"/>
  <c r="CD132" i="179"/>
  <c r="CC132" i="179"/>
  <c r="CB132" i="179"/>
  <c r="CA132" i="179"/>
  <c r="BZ132" i="179"/>
  <c r="BY132" i="179"/>
  <c r="BX132" i="179"/>
  <c r="BW132" i="179"/>
  <c r="BV132" i="179"/>
  <c r="BU132" i="179"/>
  <c r="BT132" i="179"/>
  <c r="BS132" i="179"/>
  <c r="BR132" i="179"/>
  <c r="BQ132" i="179"/>
  <c r="AT132" i="179"/>
  <c r="AS132" i="179"/>
  <c r="AR132" i="179"/>
  <c r="AQ132" i="179"/>
  <c r="AP132" i="179"/>
  <c r="AO132" i="179"/>
  <c r="AN132" i="179"/>
  <c r="AM132" i="179"/>
  <c r="AL132" i="179"/>
  <c r="AK132" i="179"/>
  <c r="AJ132" i="179"/>
  <c r="AI132" i="179"/>
  <c r="AH132" i="179"/>
  <c r="AG132" i="179"/>
  <c r="AF132" i="179"/>
  <c r="AE132" i="179"/>
  <c r="AD132" i="179"/>
  <c r="AC132" i="179"/>
  <c r="Y132" i="179"/>
  <c r="X132" i="179"/>
  <c r="W132" i="179"/>
  <c r="V132" i="179"/>
  <c r="U132" i="179"/>
  <c r="T132" i="179"/>
  <c r="S132" i="179"/>
  <c r="R132" i="179"/>
  <c r="Q132" i="179"/>
  <c r="P132" i="179"/>
  <c r="O132" i="179"/>
  <c r="N132" i="179"/>
  <c r="M132" i="179"/>
  <c r="L132" i="179"/>
  <c r="K132" i="179"/>
  <c r="J132" i="179"/>
  <c r="H132" i="179"/>
  <c r="CH131" i="179"/>
  <c r="CG131" i="179"/>
  <c r="CF131" i="179"/>
  <c r="CE131" i="179"/>
  <c r="CD131" i="179"/>
  <c r="CC131" i="179"/>
  <c r="CB131" i="179"/>
  <c r="CA131" i="179"/>
  <c r="BZ131" i="179"/>
  <c r="BY131" i="179"/>
  <c r="BX131" i="179"/>
  <c r="BW131" i="179"/>
  <c r="BV131" i="179"/>
  <c r="BU131" i="179"/>
  <c r="BT131" i="179"/>
  <c r="BS131" i="179"/>
  <c r="BR131" i="179"/>
  <c r="BQ131" i="179"/>
  <c r="BM131" i="179"/>
  <c r="BL131" i="179"/>
  <c r="AT131" i="179"/>
  <c r="AS131" i="179"/>
  <c r="AR131" i="179"/>
  <c r="AQ131" i="179"/>
  <c r="AP131" i="179"/>
  <c r="AO131" i="179"/>
  <c r="AN131" i="179"/>
  <c r="AM131" i="179"/>
  <c r="AL131" i="179"/>
  <c r="AK131" i="179"/>
  <c r="AJ131" i="179"/>
  <c r="AI131" i="179"/>
  <c r="AH131" i="179"/>
  <c r="AG131" i="179"/>
  <c r="AF131" i="179"/>
  <c r="AE131" i="179"/>
  <c r="AD131" i="179"/>
  <c r="AC131" i="179"/>
  <c r="Y131" i="179"/>
  <c r="X131" i="179"/>
  <c r="W131" i="179"/>
  <c r="V131" i="179"/>
  <c r="U131" i="179"/>
  <c r="T131" i="179"/>
  <c r="S131" i="179"/>
  <c r="R131" i="179"/>
  <c r="Q131" i="179"/>
  <c r="P131" i="179"/>
  <c r="O131" i="179"/>
  <c r="N131" i="179"/>
  <c r="M131" i="179"/>
  <c r="L131" i="179"/>
  <c r="K131" i="179"/>
  <c r="J131" i="179"/>
  <c r="I131" i="179"/>
  <c r="H131" i="179"/>
  <c r="CH130" i="179"/>
  <c r="CG130" i="179"/>
  <c r="CF130" i="179"/>
  <c r="CE130" i="179"/>
  <c r="CD130" i="179"/>
  <c r="CC130" i="179"/>
  <c r="CB130" i="179"/>
  <c r="CA130" i="179"/>
  <c r="BZ130" i="179"/>
  <c r="BY130" i="179"/>
  <c r="BX130" i="179"/>
  <c r="BW130" i="179"/>
  <c r="BV130" i="179"/>
  <c r="BU130" i="179"/>
  <c r="BT130" i="179"/>
  <c r="BS130" i="179"/>
  <c r="BR130" i="179"/>
  <c r="BQ130" i="179"/>
  <c r="AT130" i="179"/>
  <c r="AS130" i="179"/>
  <c r="AR130" i="179"/>
  <c r="AQ130" i="179"/>
  <c r="AP130" i="179"/>
  <c r="AO130" i="179"/>
  <c r="AN130" i="179"/>
  <c r="AM130" i="179"/>
  <c r="AL130" i="179"/>
  <c r="AK130" i="179"/>
  <c r="AJ130" i="179"/>
  <c r="AI130" i="179"/>
  <c r="AH130" i="179"/>
  <c r="AG130" i="179"/>
  <c r="AF130" i="179"/>
  <c r="AE130" i="179"/>
  <c r="AD130" i="179"/>
  <c r="AC130" i="179"/>
  <c r="Y130" i="179"/>
  <c r="X130" i="179"/>
  <c r="W130" i="179"/>
  <c r="V130" i="179"/>
  <c r="U130" i="179"/>
  <c r="T130" i="179"/>
  <c r="S130" i="179"/>
  <c r="R130" i="179"/>
  <c r="Q130" i="179"/>
  <c r="P130" i="179"/>
  <c r="O130" i="179"/>
  <c r="N130" i="179"/>
  <c r="M130" i="179"/>
  <c r="L130" i="179"/>
  <c r="K130" i="179"/>
  <c r="J130" i="179"/>
  <c r="I130" i="179"/>
  <c r="H130" i="179"/>
  <c r="CH129" i="179"/>
  <c r="CG129" i="179"/>
  <c r="CF129" i="179"/>
  <c r="CE129" i="179"/>
  <c r="CD129" i="179"/>
  <c r="CC129" i="179"/>
  <c r="CB129" i="179"/>
  <c r="CA129" i="179"/>
  <c r="BZ129" i="179"/>
  <c r="BY129" i="179"/>
  <c r="BX129" i="179"/>
  <c r="BW129" i="179"/>
  <c r="BV129" i="179"/>
  <c r="BU129" i="179"/>
  <c r="BT129" i="179"/>
  <c r="BS129" i="179"/>
  <c r="BR129" i="179"/>
  <c r="BQ129" i="179"/>
  <c r="BM129" i="179"/>
  <c r="BL129" i="179"/>
  <c r="AT129" i="179"/>
  <c r="AS129" i="179"/>
  <c r="AR129" i="179"/>
  <c r="AQ129" i="179"/>
  <c r="AP129" i="179"/>
  <c r="AO129" i="179"/>
  <c r="AN129" i="179"/>
  <c r="AM129" i="179"/>
  <c r="AL129" i="179"/>
  <c r="AK129" i="179"/>
  <c r="AJ129" i="179"/>
  <c r="AI129" i="179"/>
  <c r="AH129" i="179"/>
  <c r="AG129" i="179"/>
  <c r="AF129" i="179"/>
  <c r="AE129" i="179"/>
  <c r="AD129" i="179"/>
  <c r="AC129" i="179"/>
  <c r="Y129" i="179"/>
  <c r="X129" i="179"/>
  <c r="W129" i="179"/>
  <c r="V129" i="179"/>
  <c r="U129" i="179"/>
  <c r="T129" i="179"/>
  <c r="S129" i="179"/>
  <c r="R129" i="179"/>
  <c r="Q129" i="179"/>
  <c r="P129" i="179"/>
  <c r="O129" i="179"/>
  <c r="N129" i="179"/>
  <c r="M129" i="179"/>
  <c r="L129" i="179"/>
  <c r="K129" i="179"/>
  <c r="J129" i="179"/>
  <c r="I129" i="179"/>
  <c r="H129" i="179"/>
  <c r="CH125" i="179"/>
  <c r="CG125" i="179"/>
  <c r="CF125" i="179"/>
  <c r="CE125" i="179"/>
  <c r="CD125" i="179"/>
  <c r="CC125" i="179"/>
  <c r="CB125" i="179"/>
  <c r="CA125" i="179"/>
  <c r="BZ125" i="179"/>
  <c r="BY125" i="179"/>
  <c r="BX125" i="179"/>
  <c r="BW125" i="179"/>
  <c r="BV125" i="179"/>
  <c r="BU125" i="179"/>
  <c r="BT125" i="179"/>
  <c r="BS125" i="179"/>
  <c r="BR125" i="179"/>
  <c r="BQ125" i="179"/>
  <c r="BL125" i="179"/>
  <c r="AT125" i="179"/>
  <c r="AS125" i="179"/>
  <c r="AR125" i="179"/>
  <c r="AQ125" i="179"/>
  <c r="AP125" i="179"/>
  <c r="AO125" i="179"/>
  <c r="AN125" i="179"/>
  <c r="AN127" i="179" s="1"/>
  <c r="AM125" i="179"/>
  <c r="AL125" i="179"/>
  <c r="AK125" i="179"/>
  <c r="AJ125" i="179"/>
  <c r="AI125" i="179"/>
  <c r="AH125" i="179"/>
  <c r="AG125" i="179"/>
  <c r="AF125" i="179"/>
  <c r="AE125" i="179"/>
  <c r="AD125" i="179"/>
  <c r="AC125" i="179"/>
  <c r="Y125" i="179"/>
  <c r="X125" i="179"/>
  <c r="W125" i="179"/>
  <c r="V125" i="179"/>
  <c r="U125" i="179"/>
  <c r="T125" i="179"/>
  <c r="S125" i="179"/>
  <c r="R125" i="179"/>
  <c r="Q125" i="179"/>
  <c r="P125" i="179"/>
  <c r="O125" i="179"/>
  <c r="N125" i="179"/>
  <c r="M125" i="179"/>
  <c r="L125" i="179"/>
  <c r="K125" i="179"/>
  <c r="J125" i="179"/>
  <c r="I125" i="179"/>
  <c r="H125" i="179"/>
  <c r="DB124" i="179"/>
  <c r="DA124" i="179"/>
  <c r="CZ124" i="179"/>
  <c r="CY124" i="179"/>
  <c r="CX124" i="179"/>
  <c r="CW124" i="179"/>
  <c r="CV124" i="179"/>
  <c r="CU124" i="179"/>
  <c r="CT124" i="179"/>
  <c r="CS124" i="179"/>
  <c r="CR124" i="179"/>
  <c r="CQ124" i="179"/>
  <c r="CP124" i="179"/>
  <c r="CO124" i="179"/>
  <c r="CN124" i="179"/>
  <c r="CM124" i="179"/>
  <c r="CL124" i="179"/>
  <c r="CK124" i="179"/>
  <c r="BP124" i="179"/>
  <c r="BO124" i="179" s="1"/>
  <c r="CI124" i="179" s="1"/>
  <c r="BN124" i="179"/>
  <c r="BK124" i="179"/>
  <c r="BJ124" i="179"/>
  <c r="BI124" i="179"/>
  <c r="BH124" i="179"/>
  <c r="BG124" i="179"/>
  <c r="BF124" i="179"/>
  <c r="BE124" i="179"/>
  <c r="BD124" i="179"/>
  <c r="BC124" i="179"/>
  <c r="BB124" i="179"/>
  <c r="BA124" i="179"/>
  <c r="AZ124" i="179"/>
  <c r="AY124" i="179"/>
  <c r="AX124" i="179"/>
  <c r="AW124" i="179"/>
  <c r="AV124" i="179" s="1"/>
  <c r="AB124" i="179"/>
  <c r="G124" i="179"/>
  <c r="DB123" i="179"/>
  <c r="DA123" i="179"/>
  <c r="CZ123" i="179"/>
  <c r="CY123" i="179"/>
  <c r="CX123" i="179"/>
  <c r="CW123" i="179"/>
  <c r="CV123" i="179"/>
  <c r="CU123" i="179"/>
  <c r="CT123" i="179"/>
  <c r="CS123" i="179"/>
  <c r="CR123" i="179"/>
  <c r="CQ123" i="179"/>
  <c r="CP123" i="179"/>
  <c r="CO123" i="179"/>
  <c r="CN123" i="179"/>
  <c r="CM123" i="179"/>
  <c r="CL123" i="179"/>
  <c r="CK123" i="179"/>
  <c r="BP123" i="179"/>
  <c r="BO123" i="179"/>
  <c r="CI123" i="179" s="1"/>
  <c r="BN123" i="179"/>
  <c r="BK123" i="179"/>
  <c r="BJ123" i="179"/>
  <c r="BI123" i="179"/>
  <c r="BH123" i="179"/>
  <c r="BG123" i="179"/>
  <c r="BF123" i="179"/>
  <c r="BE123" i="179"/>
  <c r="BD123" i="179"/>
  <c r="BC123" i="179"/>
  <c r="BB123" i="179"/>
  <c r="BA123" i="179"/>
  <c r="AZ123" i="179"/>
  <c r="AY123" i="179"/>
  <c r="AX123" i="179"/>
  <c r="AW123" i="179"/>
  <c r="AV123" i="179" s="1"/>
  <c r="AB123" i="179"/>
  <c r="G123" i="179"/>
  <c r="DB122" i="179"/>
  <c r="DA122" i="179"/>
  <c r="CZ122" i="179"/>
  <c r="CY122" i="179"/>
  <c r="CX122" i="179"/>
  <c r="CW122" i="179"/>
  <c r="CV122" i="179"/>
  <c r="CU122" i="179"/>
  <c r="CT122" i="179"/>
  <c r="CS122" i="179"/>
  <c r="CR122" i="179"/>
  <c r="CQ122" i="179"/>
  <c r="CP122" i="179"/>
  <c r="CO122" i="179"/>
  <c r="CN122" i="179"/>
  <c r="CM122" i="179"/>
  <c r="CL122" i="179"/>
  <c r="CK122" i="179"/>
  <c r="BP122" i="179"/>
  <c r="BN122" i="179"/>
  <c r="BK122" i="179"/>
  <c r="BJ122" i="179"/>
  <c r="BI122" i="179"/>
  <c r="BH122" i="179"/>
  <c r="BG122" i="179"/>
  <c r="BF122" i="179"/>
  <c r="BE122" i="179"/>
  <c r="BD122" i="179"/>
  <c r="BC122" i="179"/>
  <c r="BB122" i="179"/>
  <c r="BA122" i="179"/>
  <c r="AZ122" i="179"/>
  <c r="AY122" i="179"/>
  <c r="AX122" i="179"/>
  <c r="AV122" i="179" s="1"/>
  <c r="AW122" i="179"/>
  <c r="AB122" i="179"/>
  <c r="AA122" i="179"/>
  <c r="AU122" i="179" s="1"/>
  <c r="G122" i="179"/>
  <c r="DB121" i="179"/>
  <c r="DA121" i="179"/>
  <c r="CZ121" i="179"/>
  <c r="CY121" i="179"/>
  <c r="CX121" i="179"/>
  <c r="CW121" i="179"/>
  <c r="CV121" i="179"/>
  <c r="CU121" i="179"/>
  <c r="CT121" i="179"/>
  <c r="CS121" i="179"/>
  <c r="CR121" i="179"/>
  <c r="CQ121" i="179"/>
  <c r="CP121" i="179"/>
  <c r="CO121" i="179"/>
  <c r="CN121" i="179"/>
  <c r="CJ121" i="179" s="1"/>
  <c r="CM121" i="179"/>
  <c r="CL121" i="179"/>
  <c r="CK121" i="179"/>
  <c r="BP121" i="179"/>
  <c r="BN121" i="179"/>
  <c r="BM121" i="179"/>
  <c r="BK121" i="179"/>
  <c r="BJ121" i="179"/>
  <c r="BI121" i="179"/>
  <c r="BH121" i="179"/>
  <c r="BG121" i="179"/>
  <c r="BF121" i="179"/>
  <c r="BE121" i="179"/>
  <c r="BD121" i="179"/>
  <c r="BC121" i="179"/>
  <c r="BB121" i="179"/>
  <c r="BA121" i="179"/>
  <c r="AZ121" i="179"/>
  <c r="AY121" i="179"/>
  <c r="AX121" i="179"/>
  <c r="AW121" i="179"/>
  <c r="AB121" i="179"/>
  <c r="G121" i="179"/>
  <c r="DB120" i="179"/>
  <c r="DA120" i="179"/>
  <c r="CZ120" i="179"/>
  <c r="CY120" i="179"/>
  <c r="CX120" i="179"/>
  <c r="CW120" i="179"/>
  <c r="CV120" i="179"/>
  <c r="CU120" i="179"/>
  <c r="CT120" i="179"/>
  <c r="CS120" i="179"/>
  <c r="CR120" i="179"/>
  <c r="CQ120" i="179"/>
  <c r="CP120" i="179"/>
  <c r="CO120" i="179"/>
  <c r="CN120" i="179"/>
  <c r="CM120" i="179"/>
  <c r="CL120" i="179"/>
  <c r="CK120" i="179"/>
  <c r="BP120" i="179"/>
  <c r="BO120" i="179" s="1"/>
  <c r="CI120" i="179" s="1"/>
  <c r="BN120" i="179"/>
  <c r="BM120" i="179"/>
  <c r="BK120" i="179"/>
  <c r="BJ120" i="179"/>
  <c r="BI120" i="179"/>
  <c r="BH120" i="179"/>
  <c r="BG120" i="179"/>
  <c r="BF120" i="179"/>
  <c r="BE120" i="179"/>
  <c r="BD120" i="179"/>
  <c r="BC120" i="179"/>
  <c r="BB120" i="179"/>
  <c r="BA120" i="179"/>
  <c r="AZ120" i="179"/>
  <c r="AY120" i="179"/>
  <c r="AX120" i="179"/>
  <c r="AW120" i="179"/>
  <c r="AV120" i="179"/>
  <c r="AB120" i="179"/>
  <c r="AA120" i="179"/>
  <c r="AU120" i="179" s="1"/>
  <c r="G120" i="179"/>
  <c r="DB119" i="179"/>
  <c r="DA119" i="179"/>
  <c r="CZ119" i="179"/>
  <c r="CY119" i="179"/>
  <c r="CX119" i="179"/>
  <c r="CW119" i="179"/>
  <c r="CV119" i="179"/>
  <c r="CU119" i="179"/>
  <c r="CT119" i="179"/>
  <c r="CS119" i="179"/>
  <c r="CR119" i="179"/>
  <c r="CQ119" i="179"/>
  <c r="CP119" i="179"/>
  <c r="CO119" i="179"/>
  <c r="CN119" i="179"/>
  <c r="CM119" i="179"/>
  <c r="CL119" i="179"/>
  <c r="CK119" i="179"/>
  <c r="BP119" i="179"/>
  <c r="BO119" i="179" s="1"/>
  <c r="CI119" i="179" s="1"/>
  <c r="BN119" i="179"/>
  <c r="BM119" i="179"/>
  <c r="BK119" i="179"/>
  <c r="BJ119" i="179"/>
  <c r="BI119" i="179"/>
  <c r="BH119" i="179"/>
  <c r="BG119" i="179"/>
  <c r="BF119" i="179"/>
  <c r="BE119" i="179"/>
  <c r="BD119" i="179"/>
  <c r="BC119" i="179"/>
  <c r="BB119" i="179"/>
  <c r="BA119" i="179"/>
  <c r="AZ119" i="179"/>
  <c r="AY119" i="179"/>
  <c r="AX119" i="179"/>
  <c r="AW119" i="179"/>
  <c r="AB119" i="179"/>
  <c r="AA119" i="179" s="1"/>
  <c r="AU119" i="179" s="1"/>
  <c r="G119" i="179"/>
  <c r="DB118" i="179"/>
  <c r="DA118" i="179"/>
  <c r="CZ118" i="179"/>
  <c r="CY118" i="179"/>
  <c r="CX118" i="179"/>
  <c r="CW118" i="179"/>
  <c r="CV118" i="179"/>
  <c r="CU118" i="179"/>
  <c r="CT118" i="179"/>
  <c r="CS118" i="179"/>
  <c r="CR118" i="179"/>
  <c r="CQ118" i="179"/>
  <c r="CP118" i="179"/>
  <c r="CO118" i="179"/>
  <c r="CN118" i="179"/>
  <c r="CM118" i="179"/>
  <c r="CL118" i="179"/>
  <c r="CK118" i="179"/>
  <c r="BP118" i="179"/>
  <c r="BO118" i="179" s="1"/>
  <c r="CI118" i="179" s="1"/>
  <c r="BN118" i="179"/>
  <c r="BM118" i="179"/>
  <c r="BL118" i="179"/>
  <c r="BL130" i="179" s="1"/>
  <c r="BK118" i="179"/>
  <c r="BJ118" i="179"/>
  <c r="BI118" i="179"/>
  <c r="BH118" i="179"/>
  <c r="BG118" i="179"/>
  <c r="BF118" i="179"/>
  <c r="BE118" i="179"/>
  <c r="BD118" i="179"/>
  <c r="BC118" i="179"/>
  <c r="BB118" i="179"/>
  <c r="BA118" i="179"/>
  <c r="AZ118" i="179"/>
  <c r="AY118" i="179"/>
  <c r="AX118" i="179"/>
  <c r="AW118" i="179"/>
  <c r="AB118" i="179"/>
  <c r="AA118" i="179"/>
  <c r="AU118" i="179" s="1"/>
  <c r="G118" i="179"/>
  <c r="DB117" i="179"/>
  <c r="DA117" i="179"/>
  <c r="CZ117" i="179"/>
  <c r="CY117" i="179"/>
  <c r="CX117" i="179"/>
  <c r="CW117" i="179"/>
  <c r="CV117" i="179"/>
  <c r="CU117" i="179"/>
  <c r="CT117" i="179"/>
  <c r="CS117" i="179"/>
  <c r="CR117" i="179"/>
  <c r="CQ117" i="179"/>
  <c r="CP117" i="179"/>
  <c r="CO117" i="179"/>
  <c r="CN117" i="179"/>
  <c r="CM117" i="179"/>
  <c r="CL117" i="179"/>
  <c r="CK117" i="179"/>
  <c r="BP117" i="179"/>
  <c r="BN117" i="179"/>
  <c r="BM117" i="179"/>
  <c r="BK117" i="179"/>
  <c r="BJ117" i="179"/>
  <c r="BI117" i="179"/>
  <c r="BH117" i="179"/>
  <c r="BG117" i="179"/>
  <c r="BF117" i="179"/>
  <c r="BE117" i="179"/>
  <c r="BD117" i="179"/>
  <c r="BC117" i="179"/>
  <c r="BB117" i="179"/>
  <c r="BA117" i="179"/>
  <c r="AZ117" i="179"/>
  <c r="AY117" i="179"/>
  <c r="AX117" i="179"/>
  <c r="AW117" i="179"/>
  <c r="AB117" i="179"/>
  <c r="G117" i="179"/>
  <c r="DB116" i="179"/>
  <c r="DA116" i="179"/>
  <c r="CZ116" i="179"/>
  <c r="CY116" i="179"/>
  <c r="CX116" i="179"/>
  <c r="CW116" i="179"/>
  <c r="CV116" i="179"/>
  <c r="CU116" i="179"/>
  <c r="CT116" i="179"/>
  <c r="CS116" i="179"/>
  <c r="CR116" i="179"/>
  <c r="CQ116" i="179"/>
  <c r="CP116" i="179"/>
  <c r="CO116" i="179"/>
  <c r="CN116" i="179"/>
  <c r="CM116" i="179"/>
  <c r="CL116" i="179"/>
  <c r="CK116" i="179"/>
  <c r="BP116" i="179"/>
  <c r="BN116" i="179"/>
  <c r="BM116" i="179"/>
  <c r="BK116" i="179"/>
  <c r="BJ116" i="179"/>
  <c r="BI116" i="179"/>
  <c r="BH116" i="179"/>
  <c r="BG116" i="179"/>
  <c r="BF116" i="179"/>
  <c r="BE116" i="179"/>
  <c r="BD116" i="179"/>
  <c r="BC116" i="179"/>
  <c r="BB116" i="179"/>
  <c r="BA116" i="179"/>
  <c r="AZ116" i="179"/>
  <c r="AY116" i="179"/>
  <c r="AX116" i="179"/>
  <c r="AW116" i="179"/>
  <c r="AV116" i="179" s="1"/>
  <c r="AB116" i="179"/>
  <c r="G116" i="179"/>
  <c r="DB115" i="179"/>
  <c r="DA115" i="179"/>
  <c r="CZ115" i="179"/>
  <c r="CY115" i="179"/>
  <c r="CX115" i="179"/>
  <c r="CW115" i="179"/>
  <c r="CV115" i="179"/>
  <c r="CU115" i="179"/>
  <c r="CT115" i="179"/>
  <c r="CS115" i="179"/>
  <c r="CR115" i="179"/>
  <c r="CQ115" i="179"/>
  <c r="CP115" i="179"/>
  <c r="CO115" i="179"/>
  <c r="CN115" i="179"/>
  <c r="CM115" i="179"/>
  <c r="CL115" i="179"/>
  <c r="CK115" i="179"/>
  <c r="CJ115" i="179" s="1"/>
  <c r="BP115" i="179"/>
  <c r="BN115" i="179"/>
  <c r="BM115" i="179"/>
  <c r="BK115" i="179"/>
  <c r="BJ115" i="179"/>
  <c r="BI115" i="179"/>
  <c r="BH115" i="179"/>
  <c r="BG115" i="179"/>
  <c r="BF115" i="179"/>
  <c r="BE115" i="179"/>
  <c r="BD115" i="179"/>
  <c r="BC115" i="179"/>
  <c r="BB115" i="179"/>
  <c r="BA115" i="179"/>
  <c r="AZ115" i="179"/>
  <c r="AY115" i="179"/>
  <c r="AX115" i="179"/>
  <c r="AW115" i="179"/>
  <c r="AB115" i="179"/>
  <c r="AA115" i="179"/>
  <c r="AU115" i="179" s="1"/>
  <c r="G115" i="179"/>
  <c r="DB114" i="179"/>
  <c r="DA114" i="179"/>
  <c r="CZ114" i="179"/>
  <c r="CY114" i="179"/>
  <c r="CX114" i="179"/>
  <c r="CW114" i="179"/>
  <c r="CV114" i="179"/>
  <c r="CU114" i="179"/>
  <c r="CT114" i="179"/>
  <c r="CS114" i="179"/>
  <c r="CR114" i="179"/>
  <c r="CQ114" i="179"/>
  <c r="CP114" i="179"/>
  <c r="CO114" i="179"/>
  <c r="CN114" i="179"/>
  <c r="CM114" i="179"/>
  <c r="CL114" i="179"/>
  <c r="CK114" i="179"/>
  <c r="BP114" i="179"/>
  <c r="BO114" i="179" s="1"/>
  <c r="CI114" i="179" s="1"/>
  <c r="BN114" i="179"/>
  <c r="BM114" i="179"/>
  <c r="BK114" i="179"/>
  <c r="BJ114" i="179"/>
  <c r="BI114" i="179"/>
  <c r="BH114" i="179"/>
  <c r="BG114" i="179"/>
  <c r="BF114" i="179"/>
  <c r="BE114" i="179"/>
  <c r="BD114" i="179"/>
  <c r="BC114" i="179"/>
  <c r="BB114" i="179"/>
  <c r="BA114" i="179"/>
  <c r="AZ114" i="179"/>
  <c r="AY114" i="179"/>
  <c r="AX114" i="179"/>
  <c r="AW114" i="179"/>
  <c r="AB114" i="179"/>
  <c r="G114" i="179"/>
  <c r="DB113" i="179"/>
  <c r="DA113" i="179"/>
  <c r="CZ113" i="179"/>
  <c r="CY113" i="179"/>
  <c r="CX113" i="179"/>
  <c r="CW113" i="179"/>
  <c r="CV113" i="179"/>
  <c r="CU113" i="179"/>
  <c r="CT113" i="179"/>
  <c r="CS113" i="179"/>
  <c r="CR113" i="179"/>
  <c r="CQ113" i="179"/>
  <c r="CP113" i="179"/>
  <c r="CO113" i="179"/>
  <c r="CN113" i="179"/>
  <c r="CM113" i="179"/>
  <c r="CL113" i="179"/>
  <c r="CK113" i="179"/>
  <c r="BP113" i="179"/>
  <c r="BO113" i="179"/>
  <c r="CI113" i="179" s="1"/>
  <c r="BN113" i="179"/>
  <c r="BM113" i="179"/>
  <c r="BK113" i="179"/>
  <c r="BJ113" i="179"/>
  <c r="BI113" i="179"/>
  <c r="BH113" i="179"/>
  <c r="BG113" i="179"/>
  <c r="BF113" i="179"/>
  <c r="BE113" i="179"/>
  <c r="BD113" i="179"/>
  <c r="BC113" i="179"/>
  <c r="BB113" i="179"/>
  <c r="BA113" i="179"/>
  <c r="AZ113" i="179"/>
  <c r="AY113" i="179"/>
  <c r="AX113" i="179"/>
  <c r="AW113" i="179"/>
  <c r="AB113" i="179"/>
  <c r="AA113" i="179" s="1"/>
  <c r="AU113" i="179" s="1"/>
  <c r="G113" i="179"/>
  <c r="DB112" i="179"/>
  <c r="DA112" i="179"/>
  <c r="CZ112" i="179"/>
  <c r="CY112" i="179"/>
  <c r="CX112" i="179"/>
  <c r="CW112" i="179"/>
  <c r="CV112" i="179"/>
  <c r="CU112" i="179"/>
  <c r="CT112" i="179"/>
  <c r="CS112" i="179"/>
  <c r="CR112" i="179"/>
  <c r="CQ112" i="179"/>
  <c r="CP112" i="179"/>
  <c r="CO112" i="179"/>
  <c r="CN112" i="179"/>
  <c r="CM112" i="179"/>
  <c r="CL112" i="179"/>
  <c r="CK112" i="179"/>
  <c r="BP112" i="179"/>
  <c r="BO112" i="179" s="1"/>
  <c r="CI112" i="179" s="1"/>
  <c r="BN112" i="179"/>
  <c r="BM112" i="179"/>
  <c r="BK112" i="179"/>
  <c r="BJ112" i="179"/>
  <c r="BI112" i="179"/>
  <c r="BH112" i="179"/>
  <c r="BG112" i="179"/>
  <c r="BF112" i="179"/>
  <c r="BE112" i="179"/>
  <c r="BD112" i="179"/>
  <c r="BC112" i="179"/>
  <c r="BB112" i="179"/>
  <c r="BA112" i="179"/>
  <c r="AZ112" i="179"/>
  <c r="AY112" i="179"/>
  <c r="AX112" i="179"/>
  <c r="AW112" i="179"/>
  <c r="AB112" i="179"/>
  <c r="G112" i="179"/>
  <c r="DB111" i="179"/>
  <c r="DA111" i="179"/>
  <c r="CZ111" i="179"/>
  <c r="CY111" i="179"/>
  <c r="CX111" i="179"/>
  <c r="CW111" i="179"/>
  <c r="CV111" i="179"/>
  <c r="CU111" i="179"/>
  <c r="CT111" i="179"/>
  <c r="CS111" i="179"/>
  <c r="CS125" i="179" s="1"/>
  <c r="CR111" i="179"/>
  <c r="CQ111" i="179"/>
  <c r="CP111" i="179"/>
  <c r="CO111" i="179"/>
  <c r="CN111" i="179"/>
  <c r="CM111" i="179"/>
  <c r="CL111" i="179"/>
  <c r="CK111" i="179"/>
  <c r="CJ111" i="179" s="1"/>
  <c r="BP111" i="179"/>
  <c r="BN111" i="179"/>
  <c r="BM111" i="179"/>
  <c r="BK111" i="179"/>
  <c r="BJ111" i="179"/>
  <c r="BI111" i="179"/>
  <c r="BH111" i="179"/>
  <c r="BG111" i="179"/>
  <c r="BF111" i="179"/>
  <c r="BE111" i="179"/>
  <c r="BD111" i="179"/>
  <c r="BC111" i="179"/>
  <c r="BB111" i="179"/>
  <c r="BA111" i="179"/>
  <c r="AZ111" i="179"/>
  <c r="AY111" i="179"/>
  <c r="AX111" i="179"/>
  <c r="AW111" i="179"/>
  <c r="AB111" i="179"/>
  <c r="AA111" i="179"/>
  <c r="AU111" i="179" s="1"/>
  <c r="G111" i="179"/>
  <c r="DB110" i="179"/>
  <c r="DA110" i="179"/>
  <c r="CZ110" i="179"/>
  <c r="CY110" i="179"/>
  <c r="CX110" i="179"/>
  <c r="CW110" i="179"/>
  <c r="CV110" i="179"/>
  <c r="CU110" i="179"/>
  <c r="CT110" i="179"/>
  <c r="CS110" i="179"/>
  <c r="CR110" i="179"/>
  <c r="CQ110" i="179"/>
  <c r="CP110" i="179"/>
  <c r="CO110" i="179"/>
  <c r="CN110" i="179"/>
  <c r="CM110" i="179"/>
  <c r="CL110" i="179"/>
  <c r="CK110" i="179"/>
  <c r="BP110" i="179"/>
  <c r="BO110" i="179" s="1"/>
  <c r="CI110" i="179" s="1"/>
  <c r="BN110" i="179"/>
  <c r="BM110" i="179"/>
  <c r="BK110" i="179"/>
  <c r="BJ110" i="179"/>
  <c r="BI110" i="179"/>
  <c r="BH110" i="179"/>
  <c r="BH130" i="179" s="1"/>
  <c r="BG110" i="179"/>
  <c r="BF110" i="179"/>
  <c r="BE110" i="179"/>
  <c r="BD110" i="179"/>
  <c r="BC110" i="179"/>
  <c r="BB110" i="179"/>
  <c r="BA110" i="179"/>
  <c r="AZ110" i="179"/>
  <c r="AZ130" i="179" s="1"/>
  <c r="AY110" i="179"/>
  <c r="AX110" i="179"/>
  <c r="AW110" i="179"/>
  <c r="AB110" i="179"/>
  <c r="AA110" i="179" s="1"/>
  <c r="AU110" i="179" s="1"/>
  <c r="G110" i="179"/>
  <c r="DB109" i="179"/>
  <c r="DA109" i="179"/>
  <c r="CZ109" i="179"/>
  <c r="CY109" i="179"/>
  <c r="CX109" i="179"/>
  <c r="CW109" i="179"/>
  <c r="CV109" i="179"/>
  <c r="CU109" i="179"/>
  <c r="CT109" i="179"/>
  <c r="CS109" i="179"/>
  <c r="CR109" i="179"/>
  <c r="CQ109" i="179"/>
  <c r="CP109" i="179"/>
  <c r="CO109" i="179"/>
  <c r="CN109" i="179"/>
  <c r="CM109" i="179"/>
  <c r="CL109" i="179"/>
  <c r="CK109" i="179"/>
  <c r="BP109" i="179"/>
  <c r="BN109" i="179"/>
  <c r="BK109" i="179"/>
  <c r="BK129" i="179" s="1"/>
  <c r="BJ109" i="179"/>
  <c r="BI109" i="179"/>
  <c r="BH109" i="179"/>
  <c r="BG109" i="179"/>
  <c r="BF109" i="179"/>
  <c r="BE109" i="179"/>
  <c r="BD109" i="179"/>
  <c r="BC109" i="179"/>
  <c r="BB109" i="179"/>
  <c r="BA109" i="179"/>
  <c r="AZ109" i="179"/>
  <c r="AY109" i="179"/>
  <c r="AX109" i="179"/>
  <c r="AW109" i="179"/>
  <c r="AB109" i="179"/>
  <c r="G109" i="179"/>
  <c r="BO109" i="179" s="1"/>
  <c r="CI109" i="179" s="1"/>
  <c r="DB108" i="179"/>
  <c r="DA108" i="179"/>
  <c r="CZ108" i="179"/>
  <c r="CY108" i="179"/>
  <c r="CY129" i="179" s="1"/>
  <c r="CX108" i="179"/>
  <c r="CW108" i="179"/>
  <c r="CV108" i="179"/>
  <c r="CU108" i="179"/>
  <c r="CT108" i="179"/>
  <c r="CS108" i="179"/>
  <c r="CR108" i="179"/>
  <c r="CQ108" i="179"/>
  <c r="CP108" i="179"/>
  <c r="CO108" i="179"/>
  <c r="CN108" i="179"/>
  <c r="CM108" i="179"/>
  <c r="CL108" i="179"/>
  <c r="CK108" i="179"/>
  <c r="BP108" i="179"/>
  <c r="BN108" i="179"/>
  <c r="BK108" i="179"/>
  <c r="BJ108" i="179"/>
  <c r="BI108" i="179"/>
  <c r="BH108" i="179"/>
  <c r="BG108" i="179"/>
  <c r="BF108" i="179"/>
  <c r="BE108" i="179"/>
  <c r="BD108" i="179"/>
  <c r="BC108" i="179"/>
  <c r="BB108" i="179"/>
  <c r="BA108" i="179"/>
  <c r="AZ108" i="179"/>
  <c r="AY108" i="179"/>
  <c r="AX108" i="179"/>
  <c r="AW108" i="179"/>
  <c r="AB108" i="179"/>
  <c r="G108" i="179"/>
  <c r="DB107" i="179"/>
  <c r="DA107" i="179"/>
  <c r="CZ107" i="179"/>
  <c r="CY107" i="179"/>
  <c r="CX107" i="179"/>
  <c r="CW107" i="179"/>
  <c r="CV107" i="179"/>
  <c r="CU107" i="179"/>
  <c r="CT107" i="179"/>
  <c r="CS107" i="179"/>
  <c r="CR107" i="179"/>
  <c r="CQ107" i="179"/>
  <c r="CP107" i="179"/>
  <c r="CO107" i="179"/>
  <c r="CN107" i="179"/>
  <c r="CM107" i="179"/>
  <c r="CL107" i="179"/>
  <c r="CL129" i="179" s="1"/>
  <c r="CK107" i="179"/>
  <c r="BP107" i="179"/>
  <c r="BN107" i="179"/>
  <c r="BK107" i="179"/>
  <c r="BJ107" i="179"/>
  <c r="BI107" i="179"/>
  <c r="BI129" i="179" s="1"/>
  <c r="BH107" i="179"/>
  <c r="BG107" i="179"/>
  <c r="BG125" i="179" s="1"/>
  <c r="BF107" i="179"/>
  <c r="BE107" i="179"/>
  <c r="BD107" i="179"/>
  <c r="BC107" i="179"/>
  <c r="BB107" i="179"/>
  <c r="BA107" i="179"/>
  <c r="AZ107" i="179"/>
  <c r="AY107" i="179"/>
  <c r="AX107" i="179"/>
  <c r="AW107" i="179"/>
  <c r="AB107" i="179"/>
  <c r="AA107" i="179"/>
  <c r="AU107" i="179" s="1"/>
  <c r="G107" i="179"/>
  <c r="CH106" i="179"/>
  <c r="CG106" i="179"/>
  <c r="CF106" i="179"/>
  <c r="CE106" i="179"/>
  <c r="CD106" i="179"/>
  <c r="CC106" i="179"/>
  <c r="CB106" i="179"/>
  <c r="CA106" i="179"/>
  <c r="BZ106" i="179"/>
  <c r="BY106" i="179"/>
  <c r="BX106" i="179"/>
  <c r="BW106" i="179"/>
  <c r="BU106" i="179"/>
  <c r="BT106" i="179"/>
  <c r="BR106" i="179"/>
  <c r="BQ106" i="179"/>
  <c r="AT106" i="179"/>
  <c r="AS106" i="179"/>
  <c r="AR106" i="179"/>
  <c r="AQ106" i="179"/>
  <c r="AP106" i="179"/>
  <c r="AO106" i="179"/>
  <c r="AN106" i="179"/>
  <c r="AM106" i="179"/>
  <c r="AL106" i="179"/>
  <c r="AK106" i="179"/>
  <c r="AJ106" i="179"/>
  <c r="AI106" i="179"/>
  <c r="AH106" i="179"/>
  <c r="AG106" i="179"/>
  <c r="AF106" i="179"/>
  <c r="AE106" i="179"/>
  <c r="AD106" i="179"/>
  <c r="AC106" i="179"/>
  <c r="Y106" i="179"/>
  <c r="X106" i="179"/>
  <c r="W106" i="179"/>
  <c r="V106" i="179"/>
  <c r="U106" i="179"/>
  <c r="T106" i="179"/>
  <c r="S106" i="179"/>
  <c r="R106" i="179"/>
  <c r="Q106" i="179"/>
  <c r="P106" i="179"/>
  <c r="O106" i="179"/>
  <c r="N106" i="179"/>
  <c r="M106" i="179"/>
  <c r="L106" i="179"/>
  <c r="K106" i="179"/>
  <c r="J106" i="179"/>
  <c r="I106" i="179"/>
  <c r="H106" i="179"/>
  <c r="DB105" i="179"/>
  <c r="DA105" i="179"/>
  <c r="CZ105" i="179"/>
  <c r="CY105" i="179"/>
  <c r="CX105" i="179"/>
  <c r="CW105" i="179"/>
  <c r="CV105" i="179"/>
  <c r="CU105" i="179"/>
  <c r="CT105" i="179"/>
  <c r="CS105" i="179"/>
  <c r="CR105" i="179"/>
  <c r="CQ105" i="179"/>
  <c r="CP105" i="179"/>
  <c r="CO105" i="179"/>
  <c r="CN105" i="179"/>
  <c r="CJ105" i="179" s="1"/>
  <c r="CM105" i="179"/>
  <c r="CL105" i="179"/>
  <c r="CK105" i="179"/>
  <c r="BP105" i="179"/>
  <c r="BN105" i="179"/>
  <c r="BK105" i="179"/>
  <c r="BJ105" i="179"/>
  <c r="BI105" i="179"/>
  <c r="BH105" i="179"/>
  <c r="BG105" i="179"/>
  <c r="BF105" i="179"/>
  <c r="BE105" i="179"/>
  <c r="BD105" i="179"/>
  <c r="BC105" i="179"/>
  <c r="BB105" i="179"/>
  <c r="BA105" i="179"/>
  <c r="AZ105" i="179"/>
  <c r="AY105" i="179"/>
  <c r="AX105" i="179"/>
  <c r="AW105" i="179"/>
  <c r="AV105" i="179" s="1"/>
  <c r="AB105" i="179"/>
  <c r="G105" i="179"/>
  <c r="DB104" i="179"/>
  <c r="DA104" i="179"/>
  <c r="CZ104" i="179"/>
  <c r="CY104" i="179"/>
  <c r="CX104" i="179"/>
  <c r="CW104" i="179"/>
  <c r="CV104" i="179"/>
  <c r="CU104" i="179"/>
  <c r="CT104" i="179"/>
  <c r="CS104" i="179"/>
  <c r="CR104" i="179"/>
  <c r="CQ104" i="179"/>
  <c r="CP104" i="179"/>
  <c r="CO104" i="179"/>
  <c r="CN104" i="179"/>
  <c r="CM104" i="179"/>
  <c r="CL104" i="179"/>
  <c r="CK104" i="179"/>
  <c r="BP104" i="179"/>
  <c r="BO104" i="179" s="1"/>
  <c r="CI104" i="179" s="1"/>
  <c r="BN104" i="179"/>
  <c r="BK104" i="179"/>
  <c r="BJ104" i="179"/>
  <c r="BI104" i="179"/>
  <c r="BH104" i="179"/>
  <c r="BG104" i="179"/>
  <c r="BF104" i="179"/>
  <c r="BE104" i="179"/>
  <c r="BD104" i="179"/>
  <c r="BC104" i="179"/>
  <c r="BB104" i="179"/>
  <c r="BA104" i="179"/>
  <c r="AZ104" i="179"/>
  <c r="AY104" i="179"/>
  <c r="AX104" i="179"/>
  <c r="AW104" i="179"/>
  <c r="AB104" i="179"/>
  <c r="AA104" i="179"/>
  <c r="AU104" i="179" s="1"/>
  <c r="G104" i="179"/>
  <c r="DB103" i="179"/>
  <c r="DA103" i="179"/>
  <c r="CZ103" i="179"/>
  <c r="CY103" i="179"/>
  <c r="CX103" i="179"/>
  <c r="CW103" i="179"/>
  <c r="CV103" i="179"/>
  <c r="CU103" i="179"/>
  <c r="CT103" i="179"/>
  <c r="CS103" i="179"/>
  <c r="CR103" i="179"/>
  <c r="CQ103" i="179"/>
  <c r="CP103" i="179"/>
  <c r="CO103" i="179"/>
  <c r="CN103" i="179"/>
  <c r="CM103" i="179"/>
  <c r="CL103" i="179"/>
  <c r="CK103" i="179"/>
  <c r="BP103" i="179"/>
  <c r="BO103" i="179" s="1"/>
  <c r="CI103" i="179" s="1"/>
  <c r="BN103" i="179"/>
  <c r="BK103" i="179"/>
  <c r="BJ103" i="179"/>
  <c r="BI103" i="179"/>
  <c r="BH103" i="179"/>
  <c r="BG103" i="179"/>
  <c r="BF103" i="179"/>
  <c r="BE103" i="179"/>
  <c r="BD103" i="179"/>
  <c r="BC103" i="179"/>
  <c r="BB103" i="179"/>
  <c r="BA103" i="179"/>
  <c r="AZ103" i="179"/>
  <c r="AY103" i="179"/>
  <c r="AX103" i="179"/>
  <c r="AW103" i="179"/>
  <c r="AB103" i="179"/>
  <c r="AA103" i="179" s="1"/>
  <c r="AU103" i="179" s="1"/>
  <c r="G103" i="179"/>
  <c r="DB102" i="179"/>
  <c r="DA102" i="179"/>
  <c r="CZ102" i="179"/>
  <c r="CY102" i="179"/>
  <c r="CX102" i="179"/>
  <c r="CW102" i="179"/>
  <c r="CV102" i="179"/>
  <c r="CU102" i="179"/>
  <c r="CT102" i="179"/>
  <c r="CS102" i="179"/>
  <c r="CR102" i="179"/>
  <c r="CQ102" i="179"/>
  <c r="CP102" i="179"/>
  <c r="CO102" i="179"/>
  <c r="CN102" i="179"/>
  <c r="CM102" i="179"/>
  <c r="CL102" i="179"/>
  <c r="CK102" i="179"/>
  <c r="BP102" i="179"/>
  <c r="BN102" i="179"/>
  <c r="BK102" i="179"/>
  <c r="BJ102" i="179"/>
  <c r="BI102" i="179"/>
  <c r="BH102" i="179"/>
  <c r="BG102" i="179"/>
  <c r="BF102" i="179"/>
  <c r="BE102" i="179"/>
  <c r="BD102" i="179"/>
  <c r="BC102" i="179"/>
  <c r="BB102" i="179"/>
  <c r="BA102" i="179"/>
  <c r="AZ102" i="179"/>
  <c r="AY102" i="179"/>
  <c r="AX102" i="179"/>
  <c r="AW102" i="179"/>
  <c r="AB102" i="179"/>
  <c r="G102" i="179"/>
  <c r="DB101" i="179"/>
  <c r="DA101" i="179"/>
  <c r="CZ101" i="179"/>
  <c r="CY101" i="179"/>
  <c r="CX101" i="179"/>
  <c r="CW101" i="179"/>
  <c r="CV101" i="179"/>
  <c r="CU101" i="179"/>
  <c r="CT101" i="179"/>
  <c r="CS101" i="179"/>
  <c r="CR101" i="179"/>
  <c r="CQ101" i="179"/>
  <c r="CP101" i="179"/>
  <c r="CO101" i="179"/>
  <c r="CN101" i="179"/>
  <c r="CM101" i="179"/>
  <c r="CJ101" i="179" s="1"/>
  <c r="CL101" i="179"/>
  <c r="CK101" i="179"/>
  <c r="BP101" i="179"/>
  <c r="BO101" i="179"/>
  <c r="CI101" i="179" s="1"/>
  <c r="BN101" i="179"/>
  <c r="BK101" i="179"/>
  <c r="BJ101" i="179"/>
  <c r="BI101" i="179"/>
  <c r="BH101" i="179"/>
  <c r="BG101" i="179"/>
  <c r="BF101" i="179"/>
  <c r="BE101" i="179"/>
  <c r="BD101" i="179"/>
  <c r="BC101" i="179"/>
  <c r="BB101" i="179"/>
  <c r="BA101" i="179"/>
  <c r="AZ101" i="179"/>
  <c r="AY101" i="179"/>
  <c r="AX101" i="179"/>
  <c r="AW101" i="179"/>
  <c r="AV101" i="179" s="1"/>
  <c r="AB101" i="179"/>
  <c r="G101" i="179"/>
  <c r="DB100" i="179"/>
  <c r="DA100" i="179"/>
  <c r="CZ100" i="179"/>
  <c r="CY100" i="179"/>
  <c r="CX100" i="179"/>
  <c r="CW100" i="179"/>
  <c r="CV100" i="179"/>
  <c r="CU100" i="179"/>
  <c r="CT100" i="179"/>
  <c r="CS100" i="179"/>
  <c r="CR100" i="179"/>
  <c r="CQ100" i="179"/>
  <c r="CP100" i="179"/>
  <c r="CO100" i="179"/>
  <c r="CN100" i="179"/>
  <c r="CM100" i="179"/>
  <c r="CL100" i="179"/>
  <c r="CK100" i="179"/>
  <c r="BP100" i="179"/>
  <c r="BO100" i="179" s="1"/>
  <c r="CI100" i="179" s="1"/>
  <c r="BN100" i="179"/>
  <c r="BK100" i="179"/>
  <c r="BJ100" i="179"/>
  <c r="BI100" i="179"/>
  <c r="BH100" i="179"/>
  <c r="BG100" i="179"/>
  <c r="BF100" i="179"/>
  <c r="BE100" i="179"/>
  <c r="BD100" i="179"/>
  <c r="BC100" i="179"/>
  <c r="BB100" i="179"/>
  <c r="BA100" i="179"/>
  <c r="AZ100" i="179"/>
  <c r="AY100" i="179"/>
  <c r="AX100" i="179"/>
  <c r="AW100" i="179"/>
  <c r="AB100" i="179"/>
  <c r="G100" i="179"/>
  <c r="DB99" i="179"/>
  <c r="DA99" i="179"/>
  <c r="CZ99" i="179"/>
  <c r="CY99" i="179"/>
  <c r="CX99" i="179"/>
  <c r="CW99" i="179"/>
  <c r="CV99" i="179"/>
  <c r="CU99" i="179"/>
  <c r="CT99" i="179"/>
  <c r="CS99" i="179"/>
  <c r="CR99" i="179"/>
  <c r="CQ99" i="179"/>
  <c r="CP99" i="179"/>
  <c r="CO99" i="179"/>
  <c r="CN99" i="179"/>
  <c r="CM99" i="179"/>
  <c r="CL99" i="179"/>
  <c r="CJ99" i="179" s="1"/>
  <c r="CK99" i="179"/>
  <c r="BP99" i="179"/>
  <c r="BN99" i="179"/>
  <c r="BK99" i="179"/>
  <c r="BJ99" i="179"/>
  <c r="BI99" i="179"/>
  <c r="BH99" i="179"/>
  <c r="BG99" i="179"/>
  <c r="BF99" i="179"/>
  <c r="BE99" i="179"/>
  <c r="BD99" i="179"/>
  <c r="BC99" i="179"/>
  <c r="BB99" i="179"/>
  <c r="BA99" i="179"/>
  <c r="AZ99" i="179"/>
  <c r="AY99" i="179"/>
  <c r="AX99" i="179"/>
  <c r="AW99" i="179"/>
  <c r="AB99" i="179"/>
  <c r="AA99" i="179" s="1"/>
  <c r="AU99" i="179" s="1"/>
  <c r="G99" i="179"/>
  <c r="DB98" i="179"/>
  <c r="DA98" i="179"/>
  <c r="CZ98" i="179"/>
  <c r="CY98" i="179"/>
  <c r="CX98" i="179"/>
  <c r="CW98" i="179"/>
  <c r="CV98" i="179"/>
  <c r="CU98" i="179"/>
  <c r="CT98" i="179"/>
  <c r="CS98" i="179"/>
  <c r="CR98" i="179"/>
  <c r="CQ98" i="179"/>
  <c r="CP98" i="179"/>
  <c r="CO98" i="179"/>
  <c r="CN98" i="179"/>
  <c r="CM98" i="179"/>
  <c r="CL98" i="179"/>
  <c r="CK98" i="179"/>
  <c r="BP98" i="179"/>
  <c r="BO98" i="179" s="1"/>
  <c r="CI98" i="179" s="1"/>
  <c r="BN98" i="179"/>
  <c r="BM98" i="179"/>
  <c r="BM106" i="179" s="1"/>
  <c r="BL98" i="179"/>
  <c r="BK98" i="179"/>
  <c r="BJ98" i="179"/>
  <c r="BI98" i="179"/>
  <c r="BH98" i="179"/>
  <c r="BG98" i="179"/>
  <c r="BF98" i="179"/>
  <c r="BE98" i="179"/>
  <c r="BD98" i="179"/>
  <c r="BC98" i="179"/>
  <c r="BB98" i="179"/>
  <c r="BA98" i="179"/>
  <c r="AZ98" i="179"/>
  <c r="AY98" i="179"/>
  <c r="AX98" i="179"/>
  <c r="AW98" i="179"/>
  <c r="AB98" i="179"/>
  <c r="AA98" i="179" s="1"/>
  <c r="AU98" i="179" s="1"/>
  <c r="G98" i="179"/>
  <c r="DB97" i="179"/>
  <c r="DA97" i="179"/>
  <c r="CZ97" i="179"/>
  <c r="CY97" i="179"/>
  <c r="CX97" i="179"/>
  <c r="CW97" i="179"/>
  <c r="CV97" i="179"/>
  <c r="CU97" i="179"/>
  <c r="CT97" i="179"/>
  <c r="CS97" i="179"/>
  <c r="CR97" i="179"/>
  <c r="CQ97" i="179"/>
  <c r="CP97" i="179"/>
  <c r="CO97" i="179"/>
  <c r="CN97" i="179"/>
  <c r="CM97" i="179"/>
  <c r="CL97" i="179"/>
  <c r="CK97" i="179"/>
  <c r="BP97" i="179"/>
  <c r="BN97" i="179"/>
  <c r="BK97" i="179"/>
  <c r="BJ97" i="179"/>
  <c r="BI97" i="179"/>
  <c r="BH97" i="179"/>
  <c r="BG97" i="179"/>
  <c r="BF97" i="179"/>
  <c r="BE97" i="179"/>
  <c r="BD97" i="179"/>
  <c r="BC97" i="179"/>
  <c r="BB97" i="179"/>
  <c r="BA97" i="179"/>
  <c r="AZ97" i="179"/>
  <c r="AY97" i="179"/>
  <c r="AX97" i="179"/>
  <c r="AW97" i="179"/>
  <c r="AB97" i="179"/>
  <c r="G97" i="179"/>
  <c r="DB96" i="179"/>
  <c r="DA96" i="179"/>
  <c r="CZ96" i="179"/>
  <c r="CY96" i="179"/>
  <c r="CX96" i="179"/>
  <c r="CW96" i="179"/>
  <c r="CV96" i="179"/>
  <c r="CU96" i="179"/>
  <c r="CT96" i="179"/>
  <c r="CS96" i="179"/>
  <c r="CR96" i="179"/>
  <c r="CQ96" i="179"/>
  <c r="CP96" i="179"/>
  <c r="CO96" i="179"/>
  <c r="CN96" i="179"/>
  <c r="CM96" i="179"/>
  <c r="CL96" i="179"/>
  <c r="CK96" i="179"/>
  <c r="BP96" i="179"/>
  <c r="BN96" i="179"/>
  <c r="BK96" i="179"/>
  <c r="BJ96" i="179"/>
  <c r="BI96" i="179"/>
  <c r="BH96" i="179"/>
  <c r="BG96" i="179"/>
  <c r="BF96" i="179"/>
  <c r="BE96" i="179"/>
  <c r="BD96" i="179"/>
  <c r="BC96" i="179"/>
  <c r="BB96" i="179"/>
  <c r="BA96" i="179"/>
  <c r="AZ96" i="179"/>
  <c r="AY96" i="179"/>
  <c r="AX96" i="179"/>
  <c r="AW96" i="179"/>
  <c r="AV96" i="179"/>
  <c r="AB96" i="179"/>
  <c r="AA96" i="179"/>
  <c r="AU96" i="179" s="1"/>
  <c r="G96" i="179"/>
  <c r="DB95" i="179"/>
  <c r="DA95" i="179"/>
  <c r="CZ95" i="179"/>
  <c r="CY95" i="179"/>
  <c r="CX95" i="179"/>
  <c r="CW95" i="179"/>
  <c r="CV95" i="179"/>
  <c r="CU95" i="179"/>
  <c r="CT95" i="179"/>
  <c r="CS95" i="179"/>
  <c r="CR95" i="179"/>
  <c r="CQ95" i="179"/>
  <c r="CP95" i="179"/>
  <c r="CO95" i="179"/>
  <c r="CN95" i="179"/>
  <c r="CM95" i="179"/>
  <c r="CL95" i="179"/>
  <c r="CK95" i="179"/>
  <c r="BP95" i="179"/>
  <c r="BN95" i="179"/>
  <c r="BK95" i="179"/>
  <c r="BJ95" i="179"/>
  <c r="BI95" i="179"/>
  <c r="BH95" i="179"/>
  <c r="BG95" i="179"/>
  <c r="BF95" i="179"/>
  <c r="BE95" i="179"/>
  <c r="BD95" i="179"/>
  <c r="BC95" i="179"/>
  <c r="BB95" i="179"/>
  <c r="BA95" i="179"/>
  <c r="AZ95" i="179"/>
  <c r="AY95" i="179"/>
  <c r="AX95" i="179"/>
  <c r="AW95" i="179"/>
  <c r="AB95" i="179"/>
  <c r="AA95" i="179"/>
  <c r="AU95" i="179" s="1"/>
  <c r="G95" i="179"/>
  <c r="DB94" i="179"/>
  <c r="DA94" i="179"/>
  <c r="CZ94" i="179"/>
  <c r="CY94" i="179"/>
  <c r="CX94" i="179"/>
  <c r="CW94" i="179"/>
  <c r="CV94" i="179"/>
  <c r="CU94" i="179"/>
  <c r="CT94" i="179"/>
  <c r="CS94" i="179"/>
  <c r="CR94" i="179"/>
  <c r="CQ94" i="179"/>
  <c r="CP94" i="179"/>
  <c r="CO94" i="179"/>
  <c r="CN94" i="179"/>
  <c r="CM94" i="179"/>
  <c r="CL94" i="179"/>
  <c r="CK94" i="179"/>
  <c r="BP94" i="179"/>
  <c r="BN94" i="179"/>
  <c r="BK94" i="179"/>
  <c r="BJ94" i="179"/>
  <c r="BI94" i="179"/>
  <c r="BH94" i="179"/>
  <c r="BG94" i="179"/>
  <c r="BF94" i="179"/>
  <c r="BE94" i="179"/>
  <c r="BD94" i="179"/>
  <c r="BC94" i="179"/>
  <c r="BB94" i="179"/>
  <c r="BA94" i="179"/>
  <c r="AZ94" i="179"/>
  <c r="AY94" i="179"/>
  <c r="AX94" i="179"/>
  <c r="AW94" i="179"/>
  <c r="AB94" i="179"/>
  <c r="G94" i="179"/>
  <c r="DB93" i="179"/>
  <c r="DA93" i="179"/>
  <c r="CZ93" i="179"/>
  <c r="CY93" i="179"/>
  <c r="CX93" i="179"/>
  <c r="CW93" i="179"/>
  <c r="CV93" i="179"/>
  <c r="CU93" i="179"/>
  <c r="CU106" i="179" s="1"/>
  <c r="CT93" i="179"/>
  <c r="CS93" i="179"/>
  <c r="CR93" i="179"/>
  <c r="CQ93" i="179"/>
  <c r="CP93" i="179"/>
  <c r="CO93" i="179"/>
  <c r="CN93" i="179"/>
  <c r="CM93" i="179"/>
  <c r="CL93" i="179"/>
  <c r="CK93" i="179"/>
  <c r="BP93" i="179"/>
  <c r="BN93" i="179"/>
  <c r="BK93" i="179"/>
  <c r="BJ93" i="179"/>
  <c r="BI93" i="179"/>
  <c r="BH93" i="179"/>
  <c r="BG93" i="179"/>
  <c r="BF93" i="179"/>
  <c r="BE93" i="179"/>
  <c r="BD93" i="179"/>
  <c r="BC93" i="179"/>
  <c r="BB93" i="179"/>
  <c r="BA93" i="179"/>
  <c r="AZ93" i="179"/>
  <c r="AY93" i="179"/>
  <c r="AX93" i="179"/>
  <c r="AW93" i="179"/>
  <c r="AB93" i="179"/>
  <c r="AA93" i="179" s="1"/>
  <c r="AU93" i="179" s="1"/>
  <c r="G93" i="179"/>
  <c r="DB92" i="179"/>
  <c r="DA92" i="179"/>
  <c r="CZ92" i="179"/>
  <c r="CY92" i="179"/>
  <c r="CX92" i="179"/>
  <c r="CW92" i="179"/>
  <c r="CV92" i="179"/>
  <c r="CU92" i="179"/>
  <c r="CT92" i="179"/>
  <c r="CS92" i="179"/>
  <c r="CR92" i="179"/>
  <c r="CQ92" i="179"/>
  <c r="CP92" i="179"/>
  <c r="CO92" i="179"/>
  <c r="CN92" i="179"/>
  <c r="CM92" i="179"/>
  <c r="CL92" i="179"/>
  <c r="CK92" i="179"/>
  <c r="CI92" i="179"/>
  <c r="BP92" i="179"/>
  <c r="BN92" i="179"/>
  <c r="BK92" i="179"/>
  <c r="BJ92" i="179"/>
  <c r="BI92" i="179"/>
  <c r="BH92" i="179"/>
  <c r="BG92" i="179"/>
  <c r="BF92" i="179"/>
  <c r="BE92" i="179"/>
  <c r="BD92" i="179"/>
  <c r="BC92" i="179"/>
  <c r="BB92" i="179"/>
  <c r="BA92" i="179"/>
  <c r="AZ92" i="179"/>
  <c r="AY92" i="179"/>
  <c r="AX92" i="179"/>
  <c r="AW92" i="179"/>
  <c r="AB92" i="179"/>
  <c r="G92" i="179"/>
  <c r="BO92" i="179" s="1"/>
  <c r="DB91" i="179"/>
  <c r="DA91" i="179"/>
  <c r="CZ91" i="179"/>
  <c r="CY91" i="179"/>
  <c r="CX91" i="179"/>
  <c r="CW91" i="179"/>
  <c r="CV91" i="179"/>
  <c r="CU91" i="179"/>
  <c r="CT91" i="179"/>
  <c r="CS91" i="179"/>
  <c r="CR91" i="179"/>
  <c r="CQ91" i="179"/>
  <c r="CP91" i="179"/>
  <c r="CO91" i="179"/>
  <c r="CN91" i="179"/>
  <c r="CM91" i="179"/>
  <c r="CL91" i="179"/>
  <c r="CK91" i="179"/>
  <c r="CJ91" i="179" s="1"/>
  <c r="BP91" i="179"/>
  <c r="BN91" i="179"/>
  <c r="BK91" i="179"/>
  <c r="BJ91" i="179"/>
  <c r="BI91" i="179"/>
  <c r="BH91" i="179"/>
  <c r="BG91" i="179"/>
  <c r="BF91" i="179"/>
  <c r="BE91" i="179"/>
  <c r="BD91" i="179"/>
  <c r="BC91" i="179"/>
  <c r="BB91" i="179"/>
  <c r="BA91" i="179"/>
  <c r="AZ91" i="179"/>
  <c r="AY91" i="179"/>
  <c r="AX91" i="179"/>
  <c r="AW91" i="179"/>
  <c r="AB91" i="179"/>
  <c r="G91" i="179"/>
  <c r="Y89" i="179"/>
  <c r="X89" i="179"/>
  <c r="W89" i="179"/>
  <c r="V89" i="179"/>
  <c r="U89" i="179"/>
  <c r="T89" i="179"/>
  <c r="S89" i="179"/>
  <c r="R89" i="179"/>
  <c r="Q89" i="179"/>
  <c r="P89" i="179"/>
  <c r="O89" i="179"/>
  <c r="N89" i="179"/>
  <c r="M89" i="179"/>
  <c r="L89" i="179"/>
  <c r="K89" i="179"/>
  <c r="J89" i="179"/>
  <c r="I89" i="179"/>
  <c r="H89" i="179"/>
  <c r="DB88" i="179"/>
  <c r="DA88" i="179"/>
  <c r="CZ88" i="179"/>
  <c r="CY88" i="179"/>
  <c r="CX88" i="179"/>
  <c r="CW88" i="179"/>
  <c r="CV88" i="179"/>
  <c r="CU88" i="179"/>
  <c r="CT88" i="179"/>
  <c r="CS88" i="179"/>
  <c r="CR88" i="179"/>
  <c r="CQ88" i="179"/>
  <c r="CP88" i="179"/>
  <c r="CO88" i="179"/>
  <c r="CN88" i="179"/>
  <c r="CM88" i="179"/>
  <c r="CL88" i="179"/>
  <c r="CK88" i="179"/>
  <c r="BP88" i="179"/>
  <c r="BN88" i="179"/>
  <c r="BM88" i="179"/>
  <c r="BL88" i="179"/>
  <c r="BK88" i="179"/>
  <c r="BJ88" i="179"/>
  <c r="BI88" i="179"/>
  <c r="BH88" i="179"/>
  <c r="BG88" i="179"/>
  <c r="BF88" i="179"/>
  <c r="BE88" i="179"/>
  <c r="BD88" i="179"/>
  <c r="BC88" i="179"/>
  <c r="BB88" i="179"/>
  <c r="BA88" i="179"/>
  <c r="AZ88" i="179"/>
  <c r="AY88" i="179"/>
  <c r="AX88" i="179"/>
  <c r="AW88" i="179"/>
  <c r="AB88" i="179"/>
  <c r="G88" i="179"/>
  <c r="DB87" i="179"/>
  <c r="DA87" i="179"/>
  <c r="CZ87" i="179"/>
  <c r="CY87" i="179"/>
  <c r="CX87" i="179"/>
  <c r="CW87" i="179"/>
  <c r="CV87" i="179"/>
  <c r="CU87" i="179"/>
  <c r="CT87" i="179"/>
  <c r="CS87" i="179"/>
  <c r="CR87" i="179"/>
  <c r="CQ87" i="179"/>
  <c r="CP87" i="179"/>
  <c r="CO87" i="179"/>
  <c r="CN87" i="179"/>
  <c r="CM87" i="179"/>
  <c r="CL87" i="179"/>
  <c r="CK87" i="179"/>
  <c r="BP87" i="179"/>
  <c r="BN87" i="179"/>
  <c r="BM87" i="179"/>
  <c r="BL87" i="179"/>
  <c r="BK87" i="179"/>
  <c r="BJ87" i="179"/>
  <c r="BI87" i="179"/>
  <c r="BH87" i="179"/>
  <c r="BG87" i="179"/>
  <c r="BF87" i="179"/>
  <c r="BE87" i="179"/>
  <c r="BD87" i="179"/>
  <c r="BC87" i="179"/>
  <c r="BB87" i="179"/>
  <c r="BA87" i="179"/>
  <c r="AZ87" i="179"/>
  <c r="AY87" i="179"/>
  <c r="AX87" i="179"/>
  <c r="AW87" i="179"/>
  <c r="AB87" i="179"/>
  <c r="G87" i="179"/>
  <c r="BO87" i="179" s="1"/>
  <c r="CI87" i="179" s="1"/>
  <c r="DB86" i="179"/>
  <c r="DA86" i="179"/>
  <c r="CZ86" i="179"/>
  <c r="CY86" i="179"/>
  <c r="CX86" i="179"/>
  <c r="CW86" i="179"/>
  <c r="CV86" i="179"/>
  <c r="CU86" i="179"/>
  <c r="CT86" i="179"/>
  <c r="CS86" i="179"/>
  <c r="CR86" i="179"/>
  <c r="CQ86" i="179"/>
  <c r="CP86" i="179"/>
  <c r="CO86" i="179"/>
  <c r="CN86" i="179"/>
  <c r="CM86" i="179"/>
  <c r="CL86" i="179"/>
  <c r="CK86" i="179"/>
  <c r="BP86" i="179"/>
  <c r="BN86" i="179"/>
  <c r="BK86" i="179"/>
  <c r="BJ86" i="179"/>
  <c r="BI86" i="179"/>
  <c r="BH86" i="179"/>
  <c r="BG86" i="179"/>
  <c r="BF86" i="179"/>
  <c r="BE86" i="179"/>
  <c r="BD86" i="179"/>
  <c r="BC86" i="179"/>
  <c r="BB86" i="179"/>
  <c r="BA86" i="179"/>
  <c r="AZ86" i="179"/>
  <c r="AY86" i="179"/>
  <c r="AX86" i="179"/>
  <c r="AW86" i="179"/>
  <c r="AB86" i="179"/>
  <c r="G86" i="179"/>
  <c r="AA86" i="179" s="1"/>
  <c r="AU86" i="179" s="1"/>
  <c r="DB85" i="179"/>
  <c r="DA85" i="179"/>
  <c r="CZ85" i="179"/>
  <c r="CY85" i="179"/>
  <c r="CX85" i="179"/>
  <c r="CW85" i="179"/>
  <c r="CV85" i="179"/>
  <c r="CU85" i="179"/>
  <c r="CT85" i="179"/>
  <c r="CS85" i="179"/>
  <c r="CR85" i="179"/>
  <c r="CQ85" i="179"/>
  <c r="CP85" i="179"/>
  <c r="CO85" i="179"/>
  <c r="CN85" i="179"/>
  <c r="CM85" i="179"/>
  <c r="CL85" i="179"/>
  <c r="CK85" i="179"/>
  <c r="BP85" i="179"/>
  <c r="BN85" i="179"/>
  <c r="BK85" i="179"/>
  <c r="BJ85" i="179"/>
  <c r="BI85" i="179"/>
  <c r="BH85" i="179"/>
  <c r="BG85" i="179"/>
  <c r="BF85" i="179"/>
  <c r="BE85" i="179"/>
  <c r="BD85" i="179"/>
  <c r="BC85" i="179"/>
  <c r="BB85" i="179"/>
  <c r="BA85" i="179"/>
  <c r="AZ85" i="179"/>
  <c r="AY85" i="179"/>
  <c r="AX85" i="179"/>
  <c r="AW85" i="179"/>
  <c r="AB85" i="179"/>
  <c r="G85" i="179"/>
  <c r="DB84" i="179"/>
  <c r="DA84" i="179"/>
  <c r="CZ84" i="179"/>
  <c r="CY84" i="179"/>
  <c r="CX84" i="179"/>
  <c r="CW84" i="179"/>
  <c r="CV84" i="179"/>
  <c r="CU84" i="179"/>
  <c r="CT84" i="179"/>
  <c r="CS84" i="179"/>
  <c r="CR84" i="179"/>
  <c r="CQ84" i="179"/>
  <c r="CP84" i="179"/>
  <c r="CO84" i="179"/>
  <c r="CN84" i="179"/>
  <c r="CM84" i="179"/>
  <c r="CL84" i="179"/>
  <c r="CK84" i="179"/>
  <c r="BP84" i="179"/>
  <c r="BN84" i="179"/>
  <c r="BK84" i="179"/>
  <c r="BJ84" i="179"/>
  <c r="BI84" i="179"/>
  <c r="BH84" i="179"/>
  <c r="BG84" i="179"/>
  <c r="BF84" i="179"/>
  <c r="BE84" i="179"/>
  <c r="BD84" i="179"/>
  <c r="BC84" i="179"/>
  <c r="BB84" i="179"/>
  <c r="BA84" i="179"/>
  <c r="AZ84" i="179"/>
  <c r="AY84" i="179"/>
  <c r="AX84" i="179"/>
  <c r="AW84" i="179"/>
  <c r="AB84" i="179"/>
  <c r="AA84" i="179" s="1"/>
  <c r="AU84" i="179" s="1"/>
  <c r="G84" i="179"/>
  <c r="DB83" i="179"/>
  <c r="DA83" i="179"/>
  <c r="CZ83" i="179"/>
  <c r="CY83" i="179"/>
  <c r="CX83" i="179"/>
  <c r="CW83" i="179"/>
  <c r="CV83" i="179"/>
  <c r="CU83" i="179"/>
  <c r="CT83" i="179"/>
  <c r="CS83" i="179"/>
  <c r="CR83" i="179"/>
  <c r="CQ83" i="179"/>
  <c r="CP83" i="179"/>
  <c r="CO83" i="179"/>
  <c r="CN83" i="179"/>
  <c r="CM83" i="179"/>
  <c r="CL83" i="179"/>
  <c r="CK83" i="179"/>
  <c r="BP83" i="179"/>
  <c r="BO83" i="179" s="1"/>
  <c r="CI83" i="179" s="1"/>
  <c r="BN83" i="179"/>
  <c r="BM83" i="179"/>
  <c r="BL83" i="179"/>
  <c r="BK83" i="179"/>
  <c r="BJ83" i="179"/>
  <c r="BI83" i="179"/>
  <c r="BH83" i="179"/>
  <c r="BG83" i="179"/>
  <c r="BF83" i="179"/>
  <c r="BE83" i="179"/>
  <c r="BD83" i="179"/>
  <c r="BC83" i="179"/>
  <c r="BB83" i="179"/>
  <c r="BA83" i="179"/>
  <c r="AZ83" i="179"/>
  <c r="AY83" i="179"/>
  <c r="AX83" i="179"/>
  <c r="AW83" i="179"/>
  <c r="AU83" i="179"/>
  <c r="AB83" i="179"/>
  <c r="AA83" i="179"/>
  <c r="G83" i="179"/>
  <c r="DB82" i="179"/>
  <c r="DA82" i="179"/>
  <c r="CZ82" i="179"/>
  <c r="CY82" i="179"/>
  <c r="CX82" i="179"/>
  <c r="CW82" i="179"/>
  <c r="CV82" i="179"/>
  <c r="CU82" i="179"/>
  <c r="CT82" i="179"/>
  <c r="CS82" i="179"/>
  <c r="CR82" i="179"/>
  <c r="CQ82" i="179"/>
  <c r="CP82" i="179"/>
  <c r="CO82" i="179"/>
  <c r="CN82" i="179"/>
  <c r="CM82" i="179"/>
  <c r="CL82" i="179"/>
  <c r="CJ82" i="179" s="1"/>
  <c r="CK82" i="179"/>
  <c r="BP82" i="179"/>
  <c r="BN82" i="179"/>
  <c r="BK82" i="179"/>
  <c r="BJ82" i="179"/>
  <c r="BI82" i="179"/>
  <c r="BH82" i="179"/>
  <c r="BG82" i="179"/>
  <c r="BF82" i="179"/>
  <c r="BE82" i="179"/>
  <c r="BD82" i="179"/>
  <c r="BC82" i="179"/>
  <c r="BB82" i="179"/>
  <c r="BA82" i="179"/>
  <c r="AZ82" i="179"/>
  <c r="AY82" i="179"/>
  <c r="AX82" i="179"/>
  <c r="AW82" i="179"/>
  <c r="AU82" i="179"/>
  <c r="AB82" i="179"/>
  <c r="AA82" i="179"/>
  <c r="G82" i="179"/>
  <c r="DB81" i="179"/>
  <c r="DA81" i="179"/>
  <c r="CZ81" i="179"/>
  <c r="CY81" i="179"/>
  <c r="CX81" i="179"/>
  <c r="CW81" i="179"/>
  <c r="CV81" i="179"/>
  <c r="CU81" i="179"/>
  <c r="CT81" i="179"/>
  <c r="CS81" i="179"/>
  <c r="CR81" i="179"/>
  <c r="CQ81" i="179"/>
  <c r="CP81" i="179"/>
  <c r="CO81" i="179"/>
  <c r="CN81" i="179"/>
  <c r="CM81" i="179"/>
  <c r="CL81" i="179"/>
  <c r="CK81" i="179"/>
  <c r="BP81" i="179"/>
  <c r="BN81" i="179"/>
  <c r="BM81" i="179"/>
  <c r="BL81" i="179"/>
  <c r="BK81" i="179"/>
  <c r="BJ81" i="179"/>
  <c r="BI81" i="179"/>
  <c r="BH81" i="179"/>
  <c r="BG81" i="179"/>
  <c r="BF81" i="179"/>
  <c r="BE81" i="179"/>
  <c r="BD81" i="179"/>
  <c r="BC81" i="179"/>
  <c r="BB81" i="179"/>
  <c r="BA81" i="179"/>
  <c r="AZ81" i="179"/>
  <c r="AY81" i="179"/>
  <c r="AX81" i="179"/>
  <c r="AW81" i="179"/>
  <c r="AB81" i="179"/>
  <c r="AA81" i="179" s="1"/>
  <c r="AU81" i="179" s="1"/>
  <c r="G81" i="179"/>
  <c r="DB80" i="179"/>
  <c r="DA80" i="179"/>
  <c r="CZ80" i="179"/>
  <c r="CY80" i="179"/>
  <c r="CX80" i="179"/>
  <c r="CW80" i="179"/>
  <c r="CV80" i="179"/>
  <c r="CU80" i="179"/>
  <c r="CT80" i="179"/>
  <c r="CS80" i="179"/>
  <c r="CR80" i="179"/>
  <c r="CQ80" i="179"/>
  <c r="CP80" i="179"/>
  <c r="CO80" i="179"/>
  <c r="CN80" i="179"/>
  <c r="CM80" i="179"/>
  <c r="CL80" i="179"/>
  <c r="CK80" i="179"/>
  <c r="BP80" i="179"/>
  <c r="BO80" i="179"/>
  <c r="CI80" i="179" s="1"/>
  <c r="BN80" i="179"/>
  <c r="BK80" i="179"/>
  <c r="BJ80" i="179"/>
  <c r="BI80" i="179"/>
  <c r="BH80" i="179"/>
  <c r="BG80" i="179"/>
  <c r="BF80" i="179"/>
  <c r="BE80" i="179"/>
  <c r="BD80" i="179"/>
  <c r="BC80" i="179"/>
  <c r="BB80" i="179"/>
  <c r="BA80" i="179"/>
  <c r="AZ80" i="179"/>
  <c r="AY80" i="179"/>
  <c r="AX80" i="179"/>
  <c r="AW80" i="179"/>
  <c r="AB80" i="179"/>
  <c r="AA80" i="179"/>
  <c r="AU80" i="179" s="1"/>
  <c r="G80" i="179"/>
  <c r="DB79" i="179"/>
  <c r="DA79" i="179"/>
  <c r="CZ79" i="179"/>
  <c r="CY79" i="179"/>
  <c r="CX79" i="179"/>
  <c r="CW79" i="179"/>
  <c r="CV79" i="179"/>
  <c r="CU79" i="179"/>
  <c r="CT79" i="179"/>
  <c r="CS79" i="179"/>
  <c r="CR79" i="179"/>
  <c r="CQ79" i="179"/>
  <c r="CP79" i="179"/>
  <c r="CO79" i="179"/>
  <c r="CN79" i="179"/>
  <c r="CJ79" i="179" s="1"/>
  <c r="CM79" i="179"/>
  <c r="CL79" i="179"/>
  <c r="CK79" i="179"/>
  <c r="BP79" i="179"/>
  <c r="BN79" i="179"/>
  <c r="BK79" i="179"/>
  <c r="BJ79" i="179"/>
  <c r="BI79" i="179"/>
  <c r="BH79" i="179"/>
  <c r="BG79" i="179"/>
  <c r="BF79" i="179"/>
  <c r="BE79" i="179"/>
  <c r="BD79" i="179"/>
  <c r="BC79" i="179"/>
  <c r="BB79" i="179"/>
  <c r="BA79" i="179"/>
  <c r="AZ79" i="179"/>
  <c r="AY79" i="179"/>
  <c r="AX79" i="179"/>
  <c r="AV79" i="179" s="1"/>
  <c r="AW79" i="179"/>
  <c r="AB79" i="179"/>
  <c r="AA79" i="179" s="1"/>
  <c r="AU79" i="179" s="1"/>
  <c r="G79" i="179"/>
  <c r="DB78" i="179"/>
  <c r="DA78" i="179"/>
  <c r="CZ78" i="179"/>
  <c r="CY78" i="179"/>
  <c r="CX78" i="179"/>
  <c r="CW78" i="179"/>
  <c r="CV78" i="179"/>
  <c r="CU78" i="179"/>
  <c r="CT78" i="179"/>
  <c r="CS78" i="179"/>
  <c r="CR78" i="179"/>
  <c r="CQ78" i="179"/>
  <c r="CP78" i="179"/>
  <c r="CO78" i="179"/>
  <c r="CN78" i="179"/>
  <c r="CM78" i="179"/>
  <c r="CL78" i="179"/>
  <c r="CK78" i="179"/>
  <c r="BP78" i="179"/>
  <c r="BO78" i="179" s="1"/>
  <c r="CI78" i="179" s="1"/>
  <c r="BN78" i="179"/>
  <c r="BK78" i="179"/>
  <c r="BJ78" i="179"/>
  <c r="BI78" i="179"/>
  <c r="BH78" i="179"/>
  <c r="BG78" i="179"/>
  <c r="BF78" i="179"/>
  <c r="BE78" i="179"/>
  <c r="BD78" i="179"/>
  <c r="BC78" i="179"/>
  <c r="BB78" i="179"/>
  <c r="BA78" i="179"/>
  <c r="AZ78" i="179"/>
  <c r="AY78" i="179"/>
  <c r="AX78" i="179"/>
  <c r="AW78" i="179"/>
  <c r="AB78" i="179"/>
  <c r="AA78" i="179" s="1"/>
  <c r="AU78" i="179" s="1"/>
  <c r="G78" i="179"/>
  <c r="DB77" i="179"/>
  <c r="DA77" i="179"/>
  <c r="CZ77" i="179"/>
  <c r="CY77" i="179"/>
  <c r="CX77" i="179"/>
  <c r="CW77" i="179"/>
  <c r="CV77" i="179"/>
  <c r="CU77" i="179"/>
  <c r="CT77" i="179"/>
  <c r="CS77" i="179"/>
  <c r="CR77" i="179"/>
  <c r="CQ77" i="179"/>
  <c r="CP77" i="179"/>
  <c r="CO77" i="179"/>
  <c r="CN77" i="179"/>
  <c r="CM77" i="179"/>
  <c r="CL77" i="179"/>
  <c r="CJ77" i="179" s="1"/>
  <c r="CK77" i="179"/>
  <c r="BP77" i="179"/>
  <c r="BN77" i="179"/>
  <c r="BK77" i="179"/>
  <c r="BJ77" i="179"/>
  <c r="BI77" i="179"/>
  <c r="BH77" i="179"/>
  <c r="BG77" i="179"/>
  <c r="BF77" i="179"/>
  <c r="BE77" i="179"/>
  <c r="BD77" i="179"/>
  <c r="BC77" i="179"/>
  <c r="BB77" i="179"/>
  <c r="BA77" i="179"/>
  <c r="AZ77" i="179"/>
  <c r="AY77" i="179"/>
  <c r="AX77" i="179"/>
  <c r="AW77" i="179"/>
  <c r="AB77" i="179"/>
  <c r="G77" i="179"/>
  <c r="DB76" i="179"/>
  <c r="DA76" i="179"/>
  <c r="CZ76" i="179"/>
  <c r="CY76" i="179"/>
  <c r="CX76" i="179"/>
  <c r="CW76" i="179"/>
  <c r="CV76" i="179"/>
  <c r="CU76" i="179"/>
  <c r="CT76" i="179"/>
  <c r="CS76" i="179"/>
  <c r="CR76" i="179"/>
  <c r="CQ76" i="179"/>
  <c r="CP76" i="179"/>
  <c r="CO76" i="179"/>
  <c r="CN76" i="179"/>
  <c r="CM76" i="179"/>
  <c r="CL76" i="179"/>
  <c r="CK76" i="179"/>
  <c r="BP76" i="179"/>
  <c r="BN76" i="179"/>
  <c r="BK76" i="179"/>
  <c r="BJ76" i="179"/>
  <c r="BI76" i="179"/>
  <c r="BH76" i="179"/>
  <c r="BG76" i="179"/>
  <c r="BF76" i="179"/>
  <c r="BE76" i="179"/>
  <c r="BD76" i="179"/>
  <c r="BC76" i="179"/>
  <c r="BB76" i="179"/>
  <c r="BA76" i="179"/>
  <c r="AZ76" i="179"/>
  <c r="AY76" i="179"/>
  <c r="AX76" i="179"/>
  <c r="AW76" i="179"/>
  <c r="AB76" i="179"/>
  <c r="G76" i="179"/>
  <c r="AA76" i="179" s="1"/>
  <c r="AU76" i="179" s="1"/>
  <c r="DB75" i="179"/>
  <c r="CY75" i="179"/>
  <c r="CX75" i="179"/>
  <c r="CV75" i="179"/>
  <c r="CU75" i="179"/>
  <c r="CT75" i="179"/>
  <c r="CN75" i="179"/>
  <c r="CM75" i="179"/>
  <c r="CL75" i="179"/>
  <c r="CK75" i="179"/>
  <c r="BP75" i="179"/>
  <c r="BN75" i="179"/>
  <c r="BK75" i="179"/>
  <c r="BJ75" i="179"/>
  <c r="BH75" i="179"/>
  <c r="BG75" i="179"/>
  <c r="BF75" i="179"/>
  <c r="AZ75" i="179"/>
  <c r="AY75" i="179"/>
  <c r="AX75" i="179"/>
  <c r="AW75" i="179"/>
  <c r="AB75" i="179"/>
  <c r="AA75" i="179" s="1"/>
  <c r="AU75" i="179" s="1"/>
  <c r="G75" i="179"/>
  <c r="DB74" i="179"/>
  <c r="CY74" i="179"/>
  <c r="CX74" i="179"/>
  <c r="CV74" i="179"/>
  <c r="CU74" i="179"/>
  <c r="CT74" i="179"/>
  <c r="CN74" i="179"/>
  <c r="CM74" i="179"/>
  <c r="CL74" i="179"/>
  <c r="CJ74" i="179" s="1"/>
  <c r="CK74" i="179"/>
  <c r="BP74" i="179"/>
  <c r="BN74" i="179"/>
  <c r="BK74" i="179"/>
  <c r="BJ74" i="179"/>
  <c r="BH74" i="179"/>
  <c r="BG74" i="179"/>
  <c r="BF74" i="179"/>
  <c r="AZ74" i="179"/>
  <c r="AY74" i="179"/>
  <c r="AX74" i="179"/>
  <c r="AW74" i="179"/>
  <c r="AB74" i="179"/>
  <c r="G74" i="179"/>
  <c r="DB73" i="179"/>
  <c r="CY73" i="179"/>
  <c r="CX73" i="179"/>
  <c r="CV73" i="179"/>
  <c r="CU73" i="179"/>
  <c r="CT73" i="179"/>
  <c r="CN73" i="179"/>
  <c r="CM73" i="179"/>
  <c r="CL73" i="179"/>
  <c r="CK73" i="179"/>
  <c r="BP73" i="179"/>
  <c r="BO73" i="179" s="1"/>
  <c r="CI73" i="179" s="1"/>
  <c r="BN73" i="179"/>
  <c r="BK73" i="179"/>
  <c r="BJ73" i="179"/>
  <c r="BH73" i="179"/>
  <c r="BG73" i="179"/>
  <c r="BF73" i="179"/>
  <c r="AZ73" i="179"/>
  <c r="AY73" i="179"/>
  <c r="AX73" i="179"/>
  <c r="AW73" i="179"/>
  <c r="AB73" i="179"/>
  <c r="AA73" i="179" s="1"/>
  <c r="AU73" i="179" s="1"/>
  <c r="G73" i="179"/>
  <c r="DB72" i="179"/>
  <c r="CY72" i="179"/>
  <c r="CX72" i="179"/>
  <c r="CV72" i="179"/>
  <c r="CU72" i="179"/>
  <c r="CT72" i="179"/>
  <c r="CN72" i="179"/>
  <c r="CM72" i="179"/>
  <c r="CL72" i="179"/>
  <c r="CK72" i="179"/>
  <c r="BP72" i="179"/>
  <c r="BO72" i="179" s="1"/>
  <c r="CI72" i="179" s="1"/>
  <c r="BN72" i="179"/>
  <c r="BK72" i="179"/>
  <c r="BJ72" i="179"/>
  <c r="BH72" i="179"/>
  <c r="BG72" i="179"/>
  <c r="BF72" i="179"/>
  <c r="AZ72" i="179"/>
  <c r="AY72" i="179"/>
  <c r="AX72" i="179"/>
  <c r="AW72" i="179"/>
  <c r="AU72" i="179"/>
  <c r="AB72" i="179"/>
  <c r="AA72" i="179"/>
  <c r="G72" i="179"/>
  <c r="DB71" i="179"/>
  <c r="DA71" i="179"/>
  <c r="CZ71" i="179"/>
  <c r="CY71" i="179"/>
  <c r="CX71" i="179"/>
  <c r="CW71" i="179"/>
  <c r="CV71" i="179"/>
  <c r="CU71" i="179"/>
  <c r="CT71" i="179"/>
  <c r="CS71" i="179"/>
  <c r="CR71" i="179"/>
  <c r="CQ71" i="179"/>
  <c r="CP71" i="179"/>
  <c r="CO71" i="179"/>
  <c r="CN71" i="179"/>
  <c r="CM71" i="179"/>
  <c r="CL71" i="179"/>
  <c r="CK71" i="179"/>
  <c r="BP71" i="179"/>
  <c r="BO71" i="179" s="1"/>
  <c r="CI71" i="179" s="1"/>
  <c r="BN71" i="179"/>
  <c r="BK71" i="179"/>
  <c r="BJ71" i="179"/>
  <c r="BI71" i="179"/>
  <c r="BH71" i="179"/>
  <c r="BG71" i="179"/>
  <c r="BF71" i="179"/>
  <c r="BE71" i="179"/>
  <c r="BD71" i="179"/>
  <c r="BC71" i="179"/>
  <c r="BB71" i="179"/>
  <c r="BA71" i="179"/>
  <c r="AZ71" i="179"/>
  <c r="AY71" i="179"/>
  <c r="AX71" i="179"/>
  <c r="AW71" i="179"/>
  <c r="AB71" i="179"/>
  <c r="AA71" i="179" s="1"/>
  <c r="AU71" i="179" s="1"/>
  <c r="G71" i="179"/>
  <c r="DB70" i="179"/>
  <c r="DA70" i="179"/>
  <c r="CZ70" i="179"/>
  <c r="CY70" i="179"/>
  <c r="CX70" i="179"/>
  <c r="CW70" i="179"/>
  <c r="CV70" i="179"/>
  <c r="CU70" i="179"/>
  <c r="CT70" i="179"/>
  <c r="CS70" i="179"/>
  <c r="CR70" i="179"/>
  <c r="CQ70" i="179"/>
  <c r="CP70" i="179"/>
  <c r="CO70" i="179"/>
  <c r="CN70" i="179"/>
  <c r="CM70" i="179"/>
  <c r="CL70" i="179"/>
  <c r="CK70" i="179"/>
  <c r="BP70" i="179"/>
  <c r="BO70" i="179" s="1"/>
  <c r="CI70" i="179" s="1"/>
  <c r="BN70" i="179"/>
  <c r="BK70" i="179"/>
  <c r="BJ70" i="179"/>
  <c r="BI70" i="179"/>
  <c r="BH70" i="179"/>
  <c r="BG70" i="179"/>
  <c r="BF70" i="179"/>
  <c r="BE70" i="179"/>
  <c r="BD70" i="179"/>
  <c r="BC70" i="179"/>
  <c r="BB70" i="179"/>
  <c r="BA70" i="179"/>
  <c r="AZ70" i="179"/>
  <c r="AY70" i="179"/>
  <c r="AX70" i="179"/>
  <c r="AW70" i="179"/>
  <c r="AB70" i="179"/>
  <c r="AA70" i="179" s="1"/>
  <c r="AU70" i="179" s="1"/>
  <c r="G70" i="179"/>
  <c r="DB69" i="179"/>
  <c r="DA69" i="179"/>
  <c r="CZ69" i="179"/>
  <c r="CY69" i="179"/>
  <c r="CX69" i="179"/>
  <c r="CW69" i="179"/>
  <c r="CV69" i="179"/>
  <c r="CU69" i="179"/>
  <c r="CT69" i="179"/>
  <c r="CS69" i="179"/>
  <c r="CR69" i="179"/>
  <c r="CQ69" i="179"/>
  <c r="CP69" i="179"/>
  <c r="CO69" i="179"/>
  <c r="CN69" i="179"/>
  <c r="CM69" i="179"/>
  <c r="CL69" i="179"/>
  <c r="CK69" i="179"/>
  <c r="BP69" i="179"/>
  <c r="BN69" i="179"/>
  <c r="BK69" i="179"/>
  <c r="BJ69" i="179"/>
  <c r="BI69" i="179"/>
  <c r="BH69" i="179"/>
  <c r="BG69" i="179"/>
  <c r="BF69" i="179"/>
  <c r="BE69" i="179"/>
  <c r="BD69" i="179"/>
  <c r="BC69" i="179"/>
  <c r="BB69" i="179"/>
  <c r="BA69" i="179"/>
  <c r="AZ69" i="179"/>
  <c r="AY69" i="179"/>
  <c r="AX69" i="179"/>
  <c r="AW69" i="179"/>
  <c r="AV69" i="179" s="1"/>
  <c r="AB69" i="179"/>
  <c r="G69" i="179"/>
  <c r="DB68" i="179"/>
  <c r="DA68" i="179"/>
  <c r="CZ68" i="179"/>
  <c r="CY68" i="179"/>
  <c r="CX68" i="179"/>
  <c r="CW68" i="179"/>
  <c r="CV68" i="179"/>
  <c r="CU68" i="179"/>
  <c r="CT68" i="179"/>
  <c r="CS68" i="179"/>
  <c r="CR68" i="179"/>
  <c r="CQ68" i="179"/>
  <c r="CP68" i="179"/>
  <c r="CO68" i="179"/>
  <c r="CN68" i="179"/>
  <c r="CM68" i="179"/>
  <c r="CL68" i="179"/>
  <c r="CK68" i="179"/>
  <c r="BP68" i="179"/>
  <c r="BO68" i="179" s="1"/>
  <c r="CI68" i="179" s="1"/>
  <c r="BN68" i="179"/>
  <c r="BM68" i="179"/>
  <c r="BL68" i="179"/>
  <c r="BK68" i="179"/>
  <c r="BJ68" i="179"/>
  <c r="BI68" i="179"/>
  <c r="BH68" i="179"/>
  <c r="BG68" i="179"/>
  <c r="BF68" i="179"/>
  <c r="BE68" i="179"/>
  <c r="BD68" i="179"/>
  <c r="BC68" i="179"/>
  <c r="BB68" i="179"/>
  <c r="BA68" i="179"/>
  <c r="AZ68" i="179"/>
  <c r="AY68" i="179"/>
  <c r="AX68" i="179"/>
  <c r="AW68" i="179"/>
  <c r="AB68" i="179"/>
  <c r="AA68" i="179" s="1"/>
  <c r="AU68" i="179" s="1"/>
  <c r="G68" i="179"/>
  <c r="DB67" i="179"/>
  <c r="DA67" i="179"/>
  <c r="CZ67" i="179"/>
  <c r="CY67" i="179"/>
  <c r="CX67" i="179"/>
  <c r="CW67" i="179"/>
  <c r="CV67" i="179"/>
  <c r="CU67" i="179"/>
  <c r="CT67" i="179"/>
  <c r="CS67" i="179"/>
  <c r="CR67" i="179"/>
  <c r="CQ67" i="179"/>
  <c r="CP67" i="179"/>
  <c r="CO67" i="179"/>
  <c r="CN67" i="179"/>
  <c r="CM67" i="179"/>
  <c r="CL67" i="179"/>
  <c r="CK67" i="179"/>
  <c r="BP67" i="179"/>
  <c r="BN67" i="179"/>
  <c r="BM67" i="179"/>
  <c r="BL67" i="179"/>
  <c r="BK67" i="179"/>
  <c r="BJ67" i="179"/>
  <c r="BI67" i="179"/>
  <c r="BH67" i="179"/>
  <c r="BG67" i="179"/>
  <c r="BF67" i="179"/>
  <c r="BE67" i="179"/>
  <c r="BD67" i="179"/>
  <c r="BC67" i="179"/>
  <c r="BB67" i="179"/>
  <c r="BA67" i="179"/>
  <c r="AZ67" i="179"/>
  <c r="AY67" i="179"/>
  <c r="AX67" i="179"/>
  <c r="AW67" i="179"/>
  <c r="AB67" i="179"/>
  <c r="G67" i="179"/>
  <c r="DB66" i="179"/>
  <c r="DA66" i="179"/>
  <c r="CZ66" i="179"/>
  <c r="CY66" i="179"/>
  <c r="CX66" i="179"/>
  <c r="CW66" i="179"/>
  <c r="CV66" i="179"/>
  <c r="CU66" i="179"/>
  <c r="CT66" i="179"/>
  <c r="CS66" i="179"/>
  <c r="CR66" i="179"/>
  <c r="CQ66" i="179"/>
  <c r="CP66" i="179"/>
  <c r="CO66" i="179"/>
  <c r="CN66" i="179"/>
  <c r="CM66" i="179"/>
  <c r="CL66" i="179"/>
  <c r="CK66" i="179"/>
  <c r="BP66" i="179"/>
  <c r="BO66" i="179"/>
  <c r="CI66" i="179" s="1"/>
  <c r="BN66" i="179"/>
  <c r="BK66" i="179"/>
  <c r="BJ66" i="179"/>
  <c r="BI66" i="179"/>
  <c r="BH66" i="179"/>
  <c r="BG66" i="179"/>
  <c r="BF66" i="179"/>
  <c r="BE66" i="179"/>
  <c r="BD66" i="179"/>
  <c r="BC66" i="179"/>
  <c r="BB66" i="179"/>
  <c r="BA66" i="179"/>
  <c r="AZ66" i="179"/>
  <c r="AY66" i="179"/>
  <c r="AX66" i="179"/>
  <c r="AW66" i="179"/>
  <c r="AB66" i="179"/>
  <c r="AA66" i="179"/>
  <c r="AU66" i="179" s="1"/>
  <c r="G66" i="179"/>
  <c r="DB65" i="179"/>
  <c r="DA65" i="179"/>
  <c r="CZ65" i="179"/>
  <c r="CY65" i="179"/>
  <c r="CX65" i="179"/>
  <c r="CW65" i="179"/>
  <c r="CV65" i="179"/>
  <c r="CU65" i="179"/>
  <c r="CT65" i="179"/>
  <c r="CS65" i="179"/>
  <c r="CR65" i="179"/>
  <c r="CQ65" i="179"/>
  <c r="CP65" i="179"/>
  <c r="CO65" i="179"/>
  <c r="CN65" i="179"/>
  <c r="CM65" i="179"/>
  <c r="CL65" i="179"/>
  <c r="CK65" i="179"/>
  <c r="BP65" i="179"/>
  <c r="BO65" i="179" s="1"/>
  <c r="CI65" i="179" s="1"/>
  <c r="BN65" i="179"/>
  <c r="BL65" i="179"/>
  <c r="BK65" i="179"/>
  <c r="BJ65" i="179"/>
  <c r="BI65" i="179"/>
  <c r="BH65" i="179"/>
  <c r="BG65" i="179"/>
  <c r="BF65" i="179"/>
  <c r="BE65" i="179"/>
  <c r="BD65" i="179"/>
  <c r="BC65" i="179"/>
  <c r="BB65" i="179"/>
  <c r="BA65" i="179"/>
  <c r="AZ65" i="179"/>
  <c r="AY65" i="179"/>
  <c r="AX65" i="179"/>
  <c r="AW65" i="179"/>
  <c r="AV65" i="179" s="1"/>
  <c r="AB65" i="179"/>
  <c r="AA65" i="179" s="1"/>
  <c r="AU65" i="179" s="1"/>
  <c r="G65" i="179"/>
  <c r="DB64" i="179"/>
  <c r="DA64" i="179"/>
  <c r="CZ64" i="179"/>
  <c r="CY64" i="179"/>
  <c r="CX64" i="179"/>
  <c r="CW64" i="179"/>
  <c r="CV64" i="179"/>
  <c r="CU64" i="179"/>
  <c r="CT64" i="179"/>
  <c r="CS64" i="179"/>
  <c r="CR64" i="179"/>
  <c r="CQ64" i="179"/>
  <c r="CP64" i="179"/>
  <c r="CO64" i="179"/>
  <c r="CN64" i="179"/>
  <c r="CM64" i="179"/>
  <c r="CL64" i="179"/>
  <c r="CK64" i="179"/>
  <c r="BP64" i="179"/>
  <c r="BN64" i="179"/>
  <c r="BK64" i="179"/>
  <c r="BJ64" i="179"/>
  <c r="BI64" i="179"/>
  <c r="BH64" i="179"/>
  <c r="BG64" i="179"/>
  <c r="BF64" i="179"/>
  <c r="BE64" i="179"/>
  <c r="BD64" i="179"/>
  <c r="BC64" i="179"/>
  <c r="BB64" i="179"/>
  <c r="BA64" i="179"/>
  <c r="AZ64" i="179"/>
  <c r="AY64" i="179"/>
  <c r="AX64" i="179"/>
  <c r="AV64" i="179" s="1"/>
  <c r="AW64" i="179"/>
  <c r="AB64" i="179"/>
  <c r="G64" i="179"/>
  <c r="DB63" i="179"/>
  <c r="DA63" i="179"/>
  <c r="CZ63" i="179"/>
  <c r="CY63" i="179"/>
  <c r="CX63" i="179"/>
  <c r="CW63" i="179"/>
  <c r="CV63" i="179"/>
  <c r="CU63" i="179"/>
  <c r="CT63" i="179"/>
  <c r="CS63" i="179"/>
  <c r="CR63" i="179"/>
  <c r="CQ63" i="179"/>
  <c r="CP63" i="179"/>
  <c r="CO63" i="179"/>
  <c r="CN63" i="179"/>
  <c r="CM63" i="179"/>
  <c r="CL63" i="179"/>
  <c r="CK63" i="179"/>
  <c r="BP63" i="179"/>
  <c r="BO63" i="179" s="1"/>
  <c r="CI63" i="179" s="1"/>
  <c r="BN63" i="179"/>
  <c r="BK63" i="179"/>
  <c r="BJ63" i="179"/>
  <c r="BI63" i="179"/>
  <c r="BH63" i="179"/>
  <c r="BG63" i="179"/>
  <c r="BF63" i="179"/>
  <c r="BE63" i="179"/>
  <c r="BD63" i="179"/>
  <c r="BC63" i="179"/>
  <c r="BB63" i="179"/>
  <c r="BA63" i="179"/>
  <c r="AZ63" i="179"/>
  <c r="AY63" i="179"/>
  <c r="AX63" i="179"/>
  <c r="AW63" i="179"/>
  <c r="AU63" i="179"/>
  <c r="AB63" i="179"/>
  <c r="AA63" i="179"/>
  <c r="G63" i="179"/>
  <c r="DB62" i="179"/>
  <c r="DA62" i="179"/>
  <c r="CZ62" i="179"/>
  <c r="CY62" i="179"/>
  <c r="CX62" i="179"/>
  <c r="CW62" i="179"/>
  <c r="CV62" i="179"/>
  <c r="CU62" i="179"/>
  <c r="CT62" i="179"/>
  <c r="CS62" i="179"/>
  <c r="CR62" i="179"/>
  <c r="CQ62" i="179"/>
  <c r="CP62" i="179"/>
  <c r="CO62" i="179"/>
  <c r="CN62" i="179"/>
  <c r="CM62" i="179"/>
  <c r="CL62" i="179"/>
  <c r="CK62" i="179"/>
  <c r="BP62" i="179"/>
  <c r="BN62" i="179"/>
  <c r="BK62" i="179"/>
  <c r="BJ62" i="179"/>
  <c r="BI62" i="179"/>
  <c r="BH62" i="179"/>
  <c r="BG62" i="179"/>
  <c r="BF62" i="179"/>
  <c r="BE62" i="179"/>
  <c r="BD62" i="179"/>
  <c r="BC62" i="179"/>
  <c r="BB62" i="179"/>
  <c r="BA62" i="179"/>
  <c r="AZ62" i="179"/>
  <c r="AY62" i="179"/>
  <c r="AX62" i="179"/>
  <c r="AW62" i="179"/>
  <c r="AB62" i="179"/>
  <c r="G62" i="179"/>
  <c r="DB61" i="179"/>
  <c r="DA61" i="179"/>
  <c r="CZ61" i="179"/>
  <c r="CY61" i="179"/>
  <c r="CX61" i="179"/>
  <c r="CW61" i="179"/>
  <c r="CV61" i="179"/>
  <c r="CU61" i="179"/>
  <c r="CT61" i="179"/>
  <c r="CS61" i="179"/>
  <c r="CR61" i="179"/>
  <c r="CQ61" i="179"/>
  <c r="CP61" i="179"/>
  <c r="CO61" i="179"/>
  <c r="CN61" i="179"/>
  <c r="CM61" i="179"/>
  <c r="CL61" i="179"/>
  <c r="CK61" i="179"/>
  <c r="BP61" i="179"/>
  <c r="BO61" i="179" s="1"/>
  <c r="CI61" i="179" s="1"/>
  <c r="BN61" i="179"/>
  <c r="BK61" i="179"/>
  <c r="BJ61" i="179"/>
  <c r="BI61" i="179"/>
  <c r="BH61" i="179"/>
  <c r="BG61" i="179"/>
  <c r="BF61" i="179"/>
  <c r="BE61" i="179"/>
  <c r="BD61" i="179"/>
  <c r="BC61" i="179"/>
  <c r="BB61" i="179"/>
  <c r="BA61" i="179"/>
  <c r="AZ61" i="179"/>
  <c r="AY61" i="179"/>
  <c r="AX61" i="179"/>
  <c r="AW61" i="179"/>
  <c r="AB61" i="179"/>
  <c r="AA61" i="179" s="1"/>
  <c r="AU61" i="179" s="1"/>
  <c r="G61" i="179"/>
  <c r="DB60" i="179"/>
  <c r="DA60" i="179"/>
  <c r="CZ60" i="179"/>
  <c r="CY60" i="179"/>
  <c r="CX60" i="179"/>
  <c r="CW60" i="179"/>
  <c r="CV60" i="179"/>
  <c r="CU60" i="179"/>
  <c r="CT60" i="179"/>
  <c r="CS60" i="179"/>
  <c r="CR60" i="179"/>
  <c r="CQ60" i="179"/>
  <c r="CP60" i="179"/>
  <c r="CO60" i="179"/>
  <c r="CN60" i="179"/>
  <c r="CM60" i="179"/>
  <c r="CL60" i="179"/>
  <c r="CK60" i="179"/>
  <c r="BP60" i="179"/>
  <c r="BO60" i="179" s="1"/>
  <c r="CI60" i="179" s="1"/>
  <c r="BN60" i="179"/>
  <c r="BL60" i="179"/>
  <c r="BK60" i="179"/>
  <c r="BJ60" i="179"/>
  <c r="BI60" i="179"/>
  <c r="BH60" i="179"/>
  <c r="BG60" i="179"/>
  <c r="BF60" i="179"/>
  <c r="BE60" i="179"/>
  <c r="BD60" i="179"/>
  <c r="BC60" i="179"/>
  <c r="BB60" i="179"/>
  <c r="BA60" i="179"/>
  <c r="AZ60" i="179"/>
  <c r="AY60" i="179"/>
  <c r="AX60" i="179"/>
  <c r="AW60" i="179"/>
  <c r="AB60" i="179"/>
  <c r="G60" i="179"/>
  <c r="AA60" i="179" s="1"/>
  <c r="AU60" i="179" s="1"/>
  <c r="DB59" i="179"/>
  <c r="DA59" i="179"/>
  <c r="CZ59" i="179"/>
  <c r="CY59" i="179"/>
  <c r="CX59" i="179"/>
  <c r="CW59" i="179"/>
  <c r="CV59" i="179"/>
  <c r="CU59" i="179"/>
  <c r="CT59" i="179"/>
  <c r="CS59" i="179"/>
  <c r="CR59" i="179"/>
  <c r="CQ59" i="179"/>
  <c r="CP59" i="179"/>
  <c r="CO59" i="179"/>
  <c r="CN59" i="179"/>
  <c r="CM59" i="179"/>
  <c r="CL59" i="179"/>
  <c r="CK59" i="179"/>
  <c r="BP59" i="179"/>
  <c r="BO59" i="179" s="1"/>
  <c r="CI59" i="179" s="1"/>
  <c r="BN59" i="179"/>
  <c r="BK59" i="179"/>
  <c r="BJ59" i="179"/>
  <c r="BI59" i="179"/>
  <c r="BH59" i="179"/>
  <c r="BG59" i="179"/>
  <c r="BF59" i="179"/>
  <c r="BE59" i="179"/>
  <c r="BD59" i="179"/>
  <c r="BC59" i="179"/>
  <c r="BB59" i="179"/>
  <c r="BA59" i="179"/>
  <c r="AZ59" i="179"/>
  <c r="AY59" i="179"/>
  <c r="AX59" i="179"/>
  <c r="AW59" i="179"/>
  <c r="AB59" i="179"/>
  <c r="G59" i="179"/>
  <c r="DB58" i="179"/>
  <c r="DA58" i="179"/>
  <c r="CZ58" i="179"/>
  <c r="CY58" i="179"/>
  <c r="CX58" i="179"/>
  <c r="CW58" i="179"/>
  <c r="CV58" i="179"/>
  <c r="CU58" i="179"/>
  <c r="CT58" i="179"/>
  <c r="CS58" i="179"/>
  <c r="CR58" i="179"/>
  <c r="CQ58" i="179"/>
  <c r="CP58" i="179"/>
  <c r="CO58" i="179"/>
  <c r="CN58" i="179"/>
  <c r="CM58" i="179"/>
  <c r="CL58" i="179"/>
  <c r="CK58" i="179"/>
  <c r="BP58" i="179"/>
  <c r="BO58" i="179"/>
  <c r="CI58" i="179" s="1"/>
  <c r="BN58" i="179"/>
  <c r="BK58" i="179"/>
  <c r="BJ58" i="179"/>
  <c r="BI58" i="179"/>
  <c r="BH58" i="179"/>
  <c r="BG58" i="179"/>
  <c r="BF58" i="179"/>
  <c r="BE58" i="179"/>
  <c r="BD58" i="179"/>
  <c r="BC58" i="179"/>
  <c r="BC89" i="179" s="1"/>
  <c r="BB58" i="179"/>
  <c r="BA58" i="179"/>
  <c r="AZ58" i="179"/>
  <c r="AY58" i="179"/>
  <c r="AX58" i="179"/>
  <c r="AW58" i="179"/>
  <c r="AB58" i="179"/>
  <c r="AA58" i="179"/>
  <c r="AU58" i="179" s="1"/>
  <c r="G58" i="179"/>
  <c r="DB57" i="179"/>
  <c r="DA57" i="179"/>
  <c r="CZ57" i="179"/>
  <c r="CY57" i="179"/>
  <c r="CX57" i="179"/>
  <c r="CW57" i="179"/>
  <c r="CV57" i="179"/>
  <c r="CU57" i="179"/>
  <c r="CT57" i="179"/>
  <c r="CS57" i="179"/>
  <c r="CR57" i="179"/>
  <c r="CQ57" i="179"/>
  <c r="CP57" i="179"/>
  <c r="CO57" i="179"/>
  <c r="CN57" i="179"/>
  <c r="CM57" i="179"/>
  <c r="CL57" i="179"/>
  <c r="CK57" i="179"/>
  <c r="BP57" i="179"/>
  <c r="BP89" i="179" s="1"/>
  <c r="BN57" i="179"/>
  <c r="BK57" i="179"/>
  <c r="BJ57" i="179"/>
  <c r="BI57" i="179"/>
  <c r="BH57" i="179"/>
  <c r="BG57" i="179"/>
  <c r="BF57" i="179"/>
  <c r="BE57" i="179"/>
  <c r="BD57" i="179"/>
  <c r="BC57" i="179"/>
  <c r="BB57" i="179"/>
  <c r="BA57" i="179"/>
  <c r="AZ57" i="179"/>
  <c r="AY57" i="179"/>
  <c r="AX57" i="179"/>
  <c r="AW57" i="179"/>
  <c r="AB57" i="179"/>
  <c r="G57" i="179"/>
  <c r="AA57" i="179" s="1"/>
  <c r="AU57" i="179" s="1"/>
  <c r="CH56" i="179"/>
  <c r="CG56" i="179"/>
  <c r="CF56" i="179"/>
  <c r="CE56" i="179"/>
  <c r="CD56" i="179"/>
  <c r="CC56" i="179"/>
  <c r="CB56" i="179"/>
  <c r="CA56" i="179"/>
  <c r="BZ56" i="179"/>
  <c r="BY56" i="179"/>
  <c r="BX56" i="179"/>
  <c r="BW56" i="179"/>
  <c r="BV56" i="179"/>
  <c r="BU56" i="179"/>
  <c r="BT56" i="179"/>
  <c r="BS56" i="179"/>
  <c r="BR56" i="179"/>
  <c r="BQ56" i="179"/>
  <c r="AT56" i="179"/>
  <c r="AS56" i="179"/>
  <c r="AR56" i="179"/>
  <c r="AQ56" i="179"/>
  <c r="AP56" i="179"/>
  <c r="AO56" i="179"/>
  <c r="AN56" i="179"/>
  <c r="AM56" i="179"/>
  <c r="AL56" i="179"/>
  <c r="AK56" i="179"/>
  <c r="AJ56" i="179"/>
  <c r="AI56" i="179"/>
  <c r="AH56" i="179"/>
  <c r="AG56" i="179"/>
  <c r="AF56" i="179"/>
  <c r="AE56" i="179"/>
  <c r="AD56" i="179"/>
  <c r="AC56" i="179"/>
  <c r="Y56" i="179"/>
  <c r="X56" i="179"/>
  <c r="W56" i="179"/>
  <c r="V56" i="179"/>
  <c r="U56" i="179"/>
  <c r="T56" i="179"/>
  <c r="S56" i="179"/>
  <c r="R56" i="179"/>
  <c r="Q56" i="179"/>
  <c r="P56" i="179"/>
  <c r="O56" i="179"/>
  <c r="N56" i="179"/>
  <c r="M56" i="179"/>
  <c r="L56" i="179"/>
  <c r="K56" i="179"/>
  <c r="J56" i="179"/>
  <c r="I56" i="179"/>
  <c r="H56" i="179"/>
  <c r="DB55" i="179"/>
  <c r="DA55" i="179"/>
  <c r="CZ55" i="179"/>
  <c r="CY55" i="179"/>
  <c r="CX55" i="179"/>
  <c r="CW55" i="179"/>
  <c r="CV55" i="179"/>
  <c r="CU55" i="179"/>
  <c r="CT55" i="179"/>
  <c r="CS55" i="179"/>
  <c r="CR55" i="179"/>
  <c r="CQ55" i="179"/>
  <c r="CP55" i="179"/>
  <c r="CO55" i="179"/>
  <c r="CN55" i="179"/>
  <c r="CM55" i="179"/>
  <c r="CL55" i="179"/>
  <c r="CK55" i="179"/>
  <c r="BP55" i="179"/>
  <c r="BO55" i="179"/>
  <c r="CI55" i="179" s="1"/>
  <c r="BN55" i="179"/>
  <c r="BK55" i="179"/>
  <c r="BJ55" i="179"/>
  <c r="BI55" i="179"/>
  <c r="BH55" i="179"/>
  <c r="BG55" i="179"/>
  <c r="BF55" i="179"/>
  <c r="BE55" i="179"/>
  <c r="BD55" i="179"/>
  <c r="BC55" i="179"/>
  <c r="BB55" i="179"/>
  <c r="BA55" i="179"/>
  <c r="AZ55" i="179"/>
  <c r="AY55" i="179"/>
  <c r="AX55" i="179"/>
  <c r="AW55" i="179"/>
  <c r="AB55" i="179"/>
  <c r="G55" i="179"/>
  <c r="DB54" i="179"/>
  <c r="DA54" i="179"/>
  <c r="CZ54" i="179"/>
  <c r="CY54" i="179"/>
  <c r="CX54" i="179"/>
  <c r="CW54" i="179"/>
  <c r="CV54" i="179"/>
  <c r="CU54" i="179"/>
  <c r="CT54" i="179"/>
  <c r="CS54" i="179"/>
  <c r="CR54" i="179"/>
  <c r="CQ54" i="179"/>
  <c r="CP54" i="179"/>
  <c r="CO54" i="179"/>
  <c r="CN54" i="179"/>
  <c r="CM54" i="179"/>
  <c r="CL54" i="179"/>
  <c r="CK54" i="179"/>
  <c r="BP54" i="179"/>
  <c r="BO54" i="179"/>
  <c r="CI54" i="179" s="1"/>
  <c r="BN54" i="179"/>
  <c r="BK54" i="179"/>
  <c r="BJ54" i="179"/>
  <c r="BI54" i="179"/>
  <c r="BH54" i="179"/>
  <c r="BG54" i="179"/>
  <c r="BF54" i="179"/>
  <c r="BE54" i="179"/>
  <c r="BD54" i="179"/>
  <c r="BC54" i="179"/>
  <c r="BB54" i="179"/>
  <c r="BA54" i="179"/>
  <c r="AZ54" i="179"/>
  <c r="AY54" i="179"/>
  <c r="AX54" i="179"/>
  <c r="AW54" i="179"/>
  <c r="AB54" i="179"/>
  <c r="AA54" i="179"/>
  <c r="AU54" i="179" s="1"/>
  <c r="G54" i="179"/>
  <c r="DB53" i="179"/>
  <c r="DA53" i="179"/>
  <c r="CZ53" i="179"/>
  <c r="CY53" i="179"/>
  <c r="CX53" i="179"/>
  <c r="CW53" i="179"/>
  <c r="CV53" i="179"/>
  <c r="CU53" i="179"/>
  <c r="CT53" i="179"/>
  <c r="CS53" i="179"/>
  <c r="CR53" i="179"/>
  <c r="CQ53" i="179"/>
  <c r="CP53" i="179"/>
  <c r="CO53" i="179"/>
  <c r="CN53" i="179"/>
  <c r="CM53" i="179"/>
  <c r="CK53" i="179"/>
  <c r="BP53" i="179"/>
  <c r="BN53" i="179"/>
  <c r="BK53" i="179"/>
  <c r="BJ53" i="179"/>
  <c r="BI53" i="179"/>
  <c r="BH53" i="179"/>
  <c r="BG53" i="179"/>
  <c r="BF53" i="179"/>
  <c r="BE53" i="179"/>
  <c r="BD53" i="179"/>
  <c r="BC53" i="179"/>
  <c r="BB53" i="179"/>
  <c r="BA53" i="179"/>
  <c r="AZ53" i="179"/>
  <c r="AY53" i="179"/>
  <c r="AX53" i="179"/>
  <c r="AW53" i="179"/>
  <c r="AB53" i="179"/>
  <c r="I53" i="179"/>
  <c r="DB52" i="179"/>
  <c r="DA52" i="179"/>
  <c r="CZ52" i="179"/>
  <c r="CY52" i="179"/>
  <c r="CX52" i="179"/>
  <c r="CW52" i="179"/>
  <c r="CV52" i="179"/>
  <c r="CU52" i="179"/>
  <c r="CT52" i="179"/>
  <c r="CS52" i="179"/>
  <c r="CR52" i="179"/>
  <c r="CQ52" i="179"/>
  <c r="CP52" i="179"/>
  <c r="CO52" i="179"/>
  <c r="CN52" i="179"/>
  <c r="CM52" i="179"/>
  <c r="CL52" i="179"/>
  <c r="CK52" i="179"/>
  <c r="CJ52" i="179"/>
  <c r="BP52" i="179"/>
  <c r="BO52" i="179" s="1"/>
  <c r="CI52" i="179" s="1"/>
  <c r="BN52" i="179"/>
  <c r="BK52" i="179"/>
  <c r="BJ52" i="179"/>
  <c r="BI52" i="179"/>
  <c r="BH52" i="179"/>
  <c r="BG52" i="179"/>
  <c r="BF52" i="179"/>
  <c r="BE52" i="179"/>
  <c r="BD52" i="179"/>
  <c r="BC52" i="179"/>
  <c r="BB52" i="179"/>
  <c r="BA52" i="179"/>
  <c r="AZ52" i="179"/>
  <c r="AY52" i="179"/>
  <c r="AX52" i="179"/>
  <c r="AW52" i="179"/>
  <c r="AB52" i="179"/>
  <c r="AA52" i="179"/>
  <c r="AU52" i="179" s="1"/>
  <c r="G52" i="179"/>
  <c r="DB51" i="179"/>
  <c r="DA51" i="179"/>
  <c r="CZ51" i="179"/>
  <c r="CY51" i="179"/>
  <c r="CX51" i="179"/>
  <c r="CW51" i="179"/>
  <c r="CV51" i="179"/>
  <c r="CU51" i="179"/>
  <c r="CT51" i="179"/>
  <c r="CS51" i="179"/>
  <c r="CR51" i="179"/>
  <c r="CQ51" i="179"/>
  <c r="CP51" i="179"/>
  <c r="CO51" i="179"/>
  <c r="CN51" i="179"/>
  <c r="CM51" i="179"/>
  <c r="CL51" i="179"/>
  <c r="CK51" i="179"/>
  <c r="CI51" i="179"/>
  <c r="BP51" i="179"/>
  <c r="BO51" i="179"/>
  <c r="BN51" i="179"/>
  <c r="BK51" i="179"/>
  <c r="BJ51" i="179"/>
  <c r="BI51" i="179"/>
  <c r="BH51" i="179"/>
  <c r="BG51" i="179"/>
  <c r="BF51" i="179"/>
  <c r="BE51" i="179"/>
  <c r="BD51" i="179"/>
  <c r="BC51" i="179"/>
  <c r="BB51" i="179"/>
  <c r="BA51" i="179"/>
  <c r="AZ51" i="179"/>
  <c r="AY51" i="179"/>
  <c r="AX51" i="179"/>
  <c r="AW51" i="179"/>
  <c r="AB51" i="179"/>
  <c r="AA51" i="179"/>
  <c r="AU51" i="179" s="1"/>
  <c r="G51" i="179"/>
  <c r="DB50" i="179"/>
  <c r="DA50" i="179"/>
  <c r="CZ50" i="179"/>
  <c r="CY50" i="179"/>
  <c r="CX50" i="179"/>
  <c r="CW50" i="179"/>
  <c r="CV50" i="179"/>
  <c r="CU50" i="179"/>
  <c r="CT50" i="179"/>
  <c r="CS50" i="179"/>
  <c r="CR50" i="179"/>
  <c r="CQ50" i="179"/>
  <c r="CP50" i="179"/>
  <c r="CO50" i="179"/>
  <c r="CN50" i="179"/>
  <c r="CM50" i="179"/>
  <c r="CL50" i="179"/>
  <c r="CK50" i="179"/>
  <c r="BP50" i="179"/>
  <c r="BO50" i="179" s="1"/>
  <c r="CI50" i="179" s="1"/>
  <c r="BN50" i="179"/>
  <c r="BK50" i="179"/>
  <c r="BJ50" i="179"/>
  <c r="BH50" i="179"/>
  <c r="BG50" i="179"/>
  <c r="BF50" i="179"/>
  <c r="BE50" i="179"/>
  <c r="BD50" i="179"/>
  <c r="BC50" i="179"/>
  <c r="BB50" i="179"/>
  <c r="BA50" i="179"/>
  <c r="AZ50" i="179"/>
  <c r="AY50" i="179"/>
  <c r="AX50" i="179"/>
  <c r="AW50" i="179"/>
  <c r="AB50" i="179"/>
  <c r="G50" i="179"/>
  <c r="AA50" i="179" s="1"/>
  <c r="AU50" i="179" s="1"/>
  <c r="DB49" i="179"/>
  <c r="DA49" i="179"/>
  <c r="CZ49" i="179"/>
  <c r="CY49" i="179"/>
  <c r="CX49" i="179"/>
  <c r="CW49" i="179"/>
  <c r="CV49" i="179"/>
  <c r="CU49" i="179"/>
  <c r="CT49" i="179"/>
  <c r="CS49" i="179"/>
  <c r="CR49" i="179"/>
  <c r="CQ49" i="179"/>
  <c r="CP49" i="179"/>
  <c r="CO49" i="179"/>
  <c r="CN49" i="179"/>
  <c r="CM49" i="179"/>
  <c r="CL49" i="179"/>
  <c r="CK49" i="179"/>
  <c r="BP49" i="179"/>
  <c r="BN49" i="179"/>
  <c r="BK49" i="179"/>
  <c r="BJ49" i="179"/>
  <c r="BI49" i="179"/>
  <c r="BH49" i="179"/>
  <c r="BG49" i="179"/>
  <c r="BF49" i="179"/>
  <c r="BE49" i="179"/>
  <c r="BD49" i="179"/>
  <c r="BC49" i="179"/>
  <c r="BB49" i="179"/>
  <c r="BA49" i="179"/>
  <c r="AZ49" i="179"/>
  <c r="AY49" i="179"/>
  <c r="AX49" i="179"/>
  <c r="AW49" i="179"/>
  <c r="AB49" i="179"/>
  <c r="G49" i="179"/>
  <c r="DB48" i="179"/>
  <c r="DA48" i="179"/>
  <c r="CZ48" i="179"/>
  <c r="CY48" i="179"/>
  <c r="CX48" i="179"/>
  <c r="CW48" i="179"/>
  <c r="CV48" i="179"/>
  <c r="CU48" i="179"/>
  <c r="CT48" i="179"/>
  <c r="CS48" i="179"/>
  <c r="CR48" i="179"/>
  <c r="CQ48" i="179"/>
  <c r="CP48" i="179"/>
  <c r="CO48" i="179"/>
  <c r="CN48" i="179"/>
  <c r="CM48" i="179"/>
  <c r="CL48" i="179"/>
  <c r="CK48" i="179"/>
  <c r="BP48" i="179"/>
  <c r="BO48" i="179"/>
  <c r="CI48" i="179" s="1"/>
  <c r="BN48" i="179"/>
  <c r="BK48" i="179"/>
  <c r="BJ48" i="179"/>
  <c r="BH48" i="179"/>
  <c r="BG48" i="179"/>
  <c r="BF48" i="179"/>
  <c r="BE48" i="179"/>
  <c r="BD48" i="179"/>
  <c r="BC48" i="179"/>
  <c r="BB48" i="179"/>
  <c r="BA48" i="179"/>
  <c r="AZ48" i="179"/>
  <c r="AY48" i="179"/>
  <c r="AX48" i="179"/>
  <c r="AW48" i="179"/>
  <c r="AB48" i="179"/>
  <c r="G48" i="179"/>
  <c r="AA48" i="179" s="1"/>
  <c r="AU48" i="179" s="1"/>
  <c r="DB47" i="179"/>
  <c r="DA47" i="179"/>
  <c r="CZ47" i="179"/>
  <c r="CY47" i="179"/>
  <c r="CX47" i="179"/>
  <c r="CW47" i="179"/>
  <c r="CV47" i="179"/>
  <c r="CU47" i="179"/>
  <c r="CT47" i="179"/>
  <c r="CS47" i="179"/>
  <c r="CR47" i="179"/>
  <c r="CQ47" i="179"/>
  <c r="CP47" i="179"/>
  <c r="CO47" i="179"/>
  <c r="CN47" i="179"/>
  <c r="CM47" i="179"/>
  <c r="CL47" i="179"/>
  <c r="CK47" i="179"/>
  <c r="BP47" i="179"/>
  <c r="BO47" i="179"/>
  <c r="CI47" i="179" s="1"/>
  <c r="BN47" i="179"/>
  <c r="BK47" i="179"/>
  <c r="BJ47" i="179"/>
  <c r="BI47" i="179"/>
  <c r="BH47" i="179"/>
  <c r="BG47" i="179"/>
  <c r="BF47" i="179"/>
  <c r="BE47" i="179"/>
  <c r="BD47" i="179"/>
  <c r="BC47" i="179"/>
  <c r="BB47" i="179"/>
  <c r="BA47" i="179"/>
  <c r="AZ47" i="179"/>
  <c r="AY47" i="179"/>
  <c r="AX47" i="179"/>
  <c r="AW47" i="179"/>
  <c r="AB47" i="179"/>
  <c r="AA47" i="179" s="1"/>
  <c r="AU47" i="179" s="1"/>
  <c r="G47" i="179"/>
  <c r="DB46" i="179"/>
  <c r="DA46" i="179"/>
  <c r="CZ46" i="179"/>
  <c r="CY46" i="179"/>
  <c r="CX46" i="179"/>
  <c r="CW46" i="179"/>
  <c r="CV46" i="179"/>
  <c r="CU46" i="179"/>
  <c r="CT46" i="179"/>
  <c r="CS46" i="179"/>
  <c r="CR46" i="179"/>
  <c r="CQ46" i="179"/>
  <c r="CP46" i="179"/>
  <c r="CO46" i="179"/>
  <c r="CN46" i="179"/>
  <c r="CM46" i="179"/>
  <c r="CL46" i="179"/>
  <c r="CK46" i="179"/>
  <c r="CJ46" i="179"/>
  <c r="BP46" i="179"/>
  <c r="BN46" i="179"/>
  <c r="BK46" i="179"/>
  <c r="BJ46" i="179"/>
  <c r="BH46" i="179"/>
  <c r="BG46" i="179"/>
  <c r="BF46" i="179"/>
  <c r="BE46" i="179"/>
  <c r="BD46" i="179"/>
  <c r="BC46" i="179"/>
  <c r="BB46" i="179"/>
  <c r="BA46" i="179"/>
  <c r="AZ46" i="179"/>
  <c r="AY46" i="179"/>
  <c r="AX46" i="179"/>
  <c r="AW46" i="179"/>
  <c r="AB46" i="179"/>
  <c r="AA46" i="179" s="1"/>
  <c r="AU46" i="179" s="1"/>
  <c r="G46" i="179"/>
  <c r="DB45" i="179"/>
  <c r="DA45" i="179"/>
  <c r="CZ45" i="179"/>
  <c r="CY45" i="179"/>
  <c r="CX45" i="179"/>
  <c r="CW45" i="179"/>
  <c r="CV45" i="179"/>
  <c r="CU45" i="179"/>
  <c r="CT45" i="179"/>
  <c r="CS45" i="179"/>
  <c r="CR45" i="179"/>
  <c r="CQ45" i="179"/>
  <c r="CP45" i="179"/>
  <c r="CO45" i="179"/>
  <c r="CN45" i="179"/>
  <c r="CM45" i="179"/>
  <c r="CL45" i="179"/>
  <c r="CK45" i="179"/>
  <c r="BP45" i="179"/>
  <c r="BN45" i="179"/>
  <c r="BK45" i="179"/>
  <c r="BJ45" i="179"/>
  <c r="BH45" i="179"/>
  <c r="BG45" i="179"/>
  <c r="BF45" i="179"/>
  <c r="BE45" i="179"/>
  <c r="BD45" i="179"/>
  <c r="BC45" i="179"/>
  <c r="BB45" i="179"/>
  <c r="BA45" i="179"/>
  <c r="AZ45" i="179"/>
  <c r="AY45" i="179"/>
  <c r="AX45" i="179"/>
  <c r="AW45" i="179"/>
  <c r="AB45" i="179"/>
  <c r="G45" i="179"/>
  <c r="DB44" i="179"/>
  <c r="DA44" i="179"/>
  <c r="CZ44" i="179"/>
  <c r="CY44" i="179"/>
  <c r="CX44" i="179"/>
  <c r="CW44" i="179"/>
  <c r="CV44" i="179"/>
  <c r="CU44" i="179"/>
  <c r="CT44" i="179"/>
  <c r="CS44" i="179"/>
  <c r="CR44" i="179"/>
  <c r="CQ44" i="179"/>
  <c r="CP44" i="179"/>
  <c r="CO44" i="179"/>
  <c r="CJ44" i="179" s="1"/>
  <c r="CN44" i="179"/>
  <c r="CM44" i="179"/>
  <c r="CL44" i="179"/>
  <c r="CK44" i="179"/>
  <c r="BP44" i="179"/>
  <c r="BN44" i="179"/>
  <c r="BK44" i="179"/>
  <c r="BJ44" i="179"/>
  <c r="BI44" i="179"/>
  <c r="BH44" i="179"/>
  <c r="BG44" i="179"/>
  <c r="BF44" i="179"/>
  <c r="BE44" i="179"/>
  <c r="BD44" i="179"/>
  <c r="BC44" i="179"/>
  <c r="BB44" i="179"/>
  <c r="BA44" i="179"/>
  <c r="AZ44" i="179"/>
  <c r="AY44" i="179"/>
  <c r="AX44" i="179"/>
  <c r="AW44" i="179"/>
  <c r="AB44" i="179"/>
  <c r="G44" i="179"/>
  <c r="DB43" i="179"/>
  <c r="DA43" i="179"/>
  <c r="CZ43" i="179"/>
  <c r="CY43" i="179"/>
  <c r="CX43" i="179"/>
  <c r="CW43" i="179"/>
  <c r="CV43" i="179"/>
  <c r="CU43" i="179"/>
  <c r="CT43" i="179"/>
  <c r="CS43" i="179"/>
  <c r="CR43" i="179"/>
  <c r="CQ43" i="179"/>
  <c r="CP43" i="179"/>
  <c r="CO43" i="179"/>
  <c r="CN43" i="179"/>
  <c r="CM43" i="179"/>
  <c r="CL43" i="179"/>
  <c r="CK43" i="179"/>
  <c r="BP43" i="179"/>
  <c r="BO43" i="179" s="1"/>
  <c r="CI43" i="179" s="1"/>
  <c r="BN43" i="179"/>
  <c r="BM43" i="179"/>
  <c r="BL43" i="179"/>
  <c r="BK43" i="179"/>
  <c r="BJ43" i="179"/>
  <c r="BI43" i="179"/>
  <c r="BH43" i="179"/>
  <c r="BG43" i="179"/>
  <c r="BF43" i="179"/>
  <c r="BE43" i="179"/>
  <c r="BD43" i="179"/>
  <c r="BC43" i="179"/>
  <c r="BB43" i="179"/>
  <c r="BA43" i="179"/>
  <c r="AZ43" i="179"/>
  <c r="AY43" i="179"/>
  <c r="AX43" i="179"/>
  <c r="AW43" i="179"/>
  <c r="AB43" i="179"/>
  <c r="AA43" i="179"/>
  <c r="AU43" i="179" s="1"/>
  <c r="G43" i="179"/>
  <c r="DB42" i="179"/>
  <c r="DA42" i="179"/>
  <c r="CZ42" i="179"/>
  <c r="CY42" i="179"/>
  <c r="CX42" i="179"/>
  <c r="CW42" i="179"/>
  <c r="CV42" i="179"/>
  <c r="CU42" i="179"/>
  <c r="CT42" i="179"/>
  <c r="CS42" i="179"/>
  <c r="CR42" i="179"/>
  <c r="CQ42" i="179"/>
  <c r="CP42" i="179"/>
  <c r="CO42" i="179"/>
  <c r="CN42" i="179"/>
  <c r="CM42" i="179"/>
  <c r="CL42" i="179"/>
  <c r="CK42" i="179"/>
  <c r="BP42" i="179"/>
  <c r="BN42" i="179"/>
  <c r="BK42" i="179"/>
  <c r="BJ42" i="179"/>
  <c r="BH42" i="179"/>
  <c r="BG42" i="179"/>
  <c r="BF42" i="179"/>
  <c r="BE42" i="179"/>
  <c r="BD42" i="179"/>
  <c r="BC42" i="179"/>
  <c r="BB42" i="179"/>
  <c r="BA42" i="179"/>
  <c r="AZ42" i="179"/>
  <c r="AY42" i="179"/>
  <c r="AX42" i="179"/>
  <c r="AW42" i="179"/>
  <c r="AB42" i="179"/>
  <c r="AA42" i="179"/>
  <c r="AU42" i="179" s="1"/>
  <c r="G42" i="179"/>
  <c r="DB41" i="179"/>
  <c r="DA41" i="179"/>
  <c r="CZ41" i="179"/>
  <c r="CY41" i="179"/>
  <c r="CX41" i="179"/>
  <c r="CW41" i="179"/>
  <c r="CV41" i="179"/>
  <c r="CU41" i="179"/>
  <c r="CT41" i="179"/>
  <c r="CS41" i="179"/>
  <c r="CR41" i="179"/>
  <c r="CQ41" i="179"/>
  <c r="CP41" i="179"/>
  <c r="CO41" i="179"/>
  <c r="CN41" i="179"/>
  <c r="CM41" i="179"/>
  <c r="CL41" i="179"/>
  <c r="CK41" i="179"/>
  <c r="CJ41" i="179"/>
  <c r="BP41" i="179"/>
  <c r="BN41" i="179"/>
  <c r="BM41" i="179"/>
  <c r="BL41" i="179"/>
  <c r="BK41" i="179"/>
  <c r="BJ41" i="179"/>
  <c r="BI41" i="179"/>
  <c r="BH41" i="179"/>
  <c r="BG41" i="179"/>
  <c r="BF41" i="179"/>
  <c r="BE41" i="179"/>
  <c r="BD41" i="179"/>
  <c r="BC41" i="179"/>
  <c r="BB41" i="179"/>
  <c r="BA41" i="179"/>
  <c r="AZ41" i="179"/>
  <c r="AV41" i="179" s="1"/>
  <c r="AY41" i="179"/>
  <c r="AX41" i="179"/>
  <c r="AW41" i="179"/>
  <c r="AB41" i="179"/>
  <c r="G41" i="179"/>
  <c r="DB40" i="179"/>
  <c r="DA40" i="179"/>
  <c r="CZ40" i="179"/>
  <c r="CY40" i="179"/>
  <c r="CX40" i="179"/>
  <c r="CW40" i="179"/>
  <c r="CV40" i="179"/>
  <c r="CU40" i="179"/>
  <c r="CT40" i="179"/>
  <c r="CS40" i="179"/>
  <c r="CR40" i="179"/>
  <c r="CQ40" i="179"/>
  <c r="CP40" i="179"/>
  <c r="CO40" i="179"/>
  <c r="CN40" i="179"/>
  <c r="CM40" i="179"/>
  <c r="CL40" i="179"/>
  <c r="CK40" i="179"/>
  <c r="BP40" i="179"/>
  <c r="BN40" i="179"/>
  <c r="BM40" i="179"/>
  <c r="BL40" i="179"/>
  <c r="BK40" i="179"/>
  <c r="BJ40" i="179"/>
  <c r="BI40" i="179"/>
  <c r="BH40" i="179"/>
  <c r="BG40" i="179"/>
  <c r="BF40" i="179"/>
  <c r="BE40" i="179"/>
  <c r="BD40" i="179"/>
  <c r="BC40" i="179"/>
  <c r="BB40" i="179"/>
  <c r="BA40" i="179"/>
  <c r="AZ40" i="179"/>
  <c r="AY40" i="179"/>
  <c r="AV40" i="179" s="1"/>
  <c r="AX40" i="179"/>
  <c r="AW40" i="179"/>
  <c r="AB40" i="179"/>
  <c r="G40" i="179"/>
  <c r="DB39" i="179"/>
  <c r="DA39" i="179"/>
  <c r="CZ39" i="179"/>
  <c r="CY39" i="179"/>
  <c r="CX39" i="179"/>
  <c r="CW39" i="179"/>
  <c r="CV39" i="179"/>
  <c r="CU39" i="179"/>
  <c r="CT39" i="179"/>
  <c r="CS39" i="179"/>
  <c r="CR39" i="179"/>
  <c r="CQ39" i="179"/>
  <c r="CP39" i="179"/>
  <c r="CO39" i="179"/>
  <c r="CN39" i="179"/>
  <c r="CM39" i="179"/>
  <c r="CL39" i="179"/>
  <c r="CK39" i="179"/>
  <c r="BP39" i="179"/>
  <c r="BN39" i="179"/>
  <c r="BK39" i="179"/>
  <c r="BJ39" i="179"/>
  <c r="BI39" i="179"/>
  <c r="BH39" i="179"/>
  <c r="BG39" i="179"/>
  <c r="BF39" i="179"/>
  <c r="BE39" i="179"/>
  <c r="BD39" i="179"/>
  <c r="BC39" i="179"/>
  <c r="BB39" i="179"/>
  <c r="BA39" i="179"/>
  <c r="AZ39" i="179"/>
  <c r="AY39" i="179"/>
  <c r="AX39" i="179"/>
  <c r="AW39" i="179"/>
  <c r="AB39" i="179"/>
  <c r="AA39" i="179" s="1"/>
  <c r="AU39" i="179" s="1"/>
  <c r="G39" i="179"/>
  <c r="DB38" i="179"/>
  <c r="DA38" i="179"/>
  <c r="CZ38" i="179"/>
  <c r="CY38" i="179"/>
  <c r="CX38" i="179"/>
  <c r="CW38" i="179"/>
  <c r="CV38" i="179"/>
  <c r="CU38" i="179"/>
  <c r="CT38" i="179"/>
  <c r="CS38" i="179"/>
  <c r="CR38" i="179"/>
  <c r="CQ38" i="179"/>
  <c r="CP38" i="179"/>
  <c r="CO38" i="179"/>
  <c r="CN38" i="179"/>
  <c r="CM38" i="179"/>
  <c r="CL38" i="179"/>
  <c r="CK38" i="179"/>
  <c r="BP38" i="179"/>
  <c r="BO38" i="179" s="1"/>
  <c r="CI38" i="179" s="1"/>
  <c r="BN38" i="179"/>
  <c r="BK38" i="179"/>
  <c r="BJ38" i="179"/>
  <c r="BI38" i="179"/>
  <c r="BH38" i="179"/>
  <c r="BG38" i="179"/>
  <c r="BF38" i="179"/>
  <c r="BE38" i="179"/>
  <c r="BD38" i="179"/>
  <c r="BC38" i="179"/>
  <c r="BB38" i="179"/>
  <c r="BA38" i="179"/>
  <c r="AZ38" i="179"/>
  <c r="AY38" i="179"/>
  <c r="AX38" i="179"/>
  <c r="AW38" i="179"/>
  <c r="AV38" i="179" s="1"/>
  <c r="AB38" i="179"/>
  <c r="G38" i="179"/>
  <c r="DB37" i="179"/>
  <c r="DA37" i="179"/>
  <c r="CZ37" i="179"/>
  <c r="CY37" i="179"/>
  <c r="CX37" i="179"/>
  <c r="CW37" i="179"/>
  <c r="CV37" i="179"/>
  <c r="CU37" i="179"/>
  <c r="CT37" i="179"/>
  <c r="CS37" i="179"/>
  <c r="CR37" i="179"/>
  <c r="CQ37" i="179"/>
  <c r="CP37" i="179"/>
  <c r="CO37" i="179"/>
  <c r="CN37" i="179"/>
  <c r="CM37" i="179"/>
  <c r="CL37" i="179"/>
  <c r="CK37" i="179"/>
  <c r="BP37" i="179"/>
  <c r="BO37" i="179"/>
  <c r="CI37" i="179" s="1"/>
  <c r="BN37" i="179"/>
  <c r="BK37" i="179"/>
  <c r="BJ37" i="179"/>
  <c r="BI37" i="179"/>
  <c r="BH37" i="179"/>
  <c r="BG37" i="179"/>
  <c r="BF37" i="179"/>
  <c r="BE37" i="179"/>
  <c r="BD37" i="179"/>
  <c r="BC37" i="179"/>
  <c r="BB37" i="179"/>
  <c r="BA37" i="179"/>
  <c r="AZ37" i="179"/>
  <c r="AY37" i="179"/>
  <c r="AX37" i="179"/>
  <c r="AW37" i="179"/>
  <c r="AB37" i="179"/>
  <c r="AA37" i="179" s="1"/>
  <c r="AU37" i="179" s="1"/>
  <c r="G37" i="179"/>
  <c r="DB36" i="179"/>
  <c r="DA36" i="179"/>
  <c r="CZ36" i="179"/>
  <c r="CY36" i="179"/>
  <c r="CX36" i="179"/>
  <c r="CW36" i="179"/>
  <c r="CV36" i="179"/>
  <c r="CU36" i="179"/>
  <c r="CT36" i="179"/>
  <c r="CS36" i="179"/>
  <c r="CR36" i="179"/>
  <c r="CQ36" i="179"/>
  <c r="CP36" i="179"/>
  <c r="CO36" i="179"/>
  <c r="CN36" i="179"/>
  <c r="CM36" i="179"/>
  <c r="CL36" i="179"/>
  <c r="CK36" i="179"/>
  <c r="CI36" i="179"/>
  <c r="BP36" i="179"/>
  <c r="BO36" i="179"/>
  <c r="BN36" i="179"/>
  <c r="BK36" i="179"/>
  <c r="BJ36" i="179"/>
  <c r="BI36" i="179"/>
  <c r="BH36" i="179"/>
  <c r="BG36" i="179"/>
  <c r="BF36" i="179"/>
  <c r="BE36" i="179"/>
  <c r="BD36" i="179"/>
  <c r="BC36" i="179"/>
  <c r="BB36" i="179"/>
  <c r="BA36" i="179"/>
  <c r="AZ36" i="179"/>
  <c r="AY36" i="179"/>
  <c r="AX36" i="179"/>
  <c r="AW36" i="179"/>
  <c r="AB36" i="179"/>
  <c r="AA36" i="179"/>
  <c r="AU36" i="179" s="1"/>
  <c r="G36" i="179"/>
  <c r="DB35" i="179"/>
  <c r="DA35" i="179"/>
  <c r="CZ35" i="179"/>
  <c r="CY35" i="179"/>
  <c r="CX35" i="179"/>
  <c r="CW35" i="179"/>
  <c r="CV35" i="179"/>
  <c r="CU35" i="179"/>
  <c r="CT35" i="179"/>
  <c r="CS35" i="179"/>
  <c r="CR35" i="179"/>
  <c r="CQ35" i="179"/>
  <c r="CP35" i="179"/>
  <c r="CO35" i="179"/>
  <c r="CN35" i="179"/>
  <c r="CM35" i="179"/>
  <c r="CL35" i="179"/>
  <c r="CK35" i="179"/>
  <c r="BP35" i="179"/>
  <c r="BO35" i="179" s="1"/>
  <c r="CI35" i="179" s="1"/>
  <c r="BN35" i="179"/>
  <c r="BM35" i="179"/>
  <c r="BL35" i="179"/>
  <c r="BK35" i="179"/>
  <c r="BJ35" i="179"/>
  <c r="BI35" i="179"/>
  <c r="BH35" i="179"/>
  <c r="BG35" i="179"/>
  <c r="BF35" i="179"/>
  <c r="BE35" i="179"/>
  <c r="BD35" i="179"/>
  <c r="BC35" i="179"/>
  <c r="BB35" i="179"/>
  <c r="BA35" i="179"/>
  <c r="AZ35" i="179"/>
  <c r="AY35" i="179"/>
  <c r="AX35" i="179"/>
  <c r="AW35" i="179"/>
  <c r="AB35" i="179"/>
  <c r="AA35" i="179"/>
  <c r="AU35" i="179" s="1"/>
  <c r="G35" i="179"/>
  <c r="DB34" i="179"/>
  <c r="DA34" i="179"/>
  <c r="CZ34" i="179"/>
  <c r="CY34" i="179"/>
  <c r="CX34" i="179"/>
  <c r="CW34" i="179"/>
  <c r="CV34" i="179"/>
  <c r="CU34" i="179"/>
  <c r="CT34" i="179"/>
  <c r="CS34" i="179"/>
  <c r="CR34" i="179"/>
  <c r="CQ34" i="179"/>
  <c r="CP34" i="179"/>
  <c r="CO34" i="179"/>
  <c r="CN34" i="179"/>
  <c r="CJ34" i="179" s="1"/>
  <c r="CM34" i="179"/>
  <c r="CL34" i="179"/>
  <c r="CK34" i="179"/>
  <c r="BP34" i="179"/>
  <c r="BN34" i="179"/>
  <c r="BK34" i="179"/>
  <c r="BJ34" i="179"/>
  <c r="BI34" i="179"/>
  <c r="BH34" i="179"/>
  <c r="BG34" i="179"/>
  <c r="BF34" i="179"/>
  <c r="BE34" i="179"/>
  <c r="BD34" i="179"/>
  <c r="BC34" i="179"/>
  <c r="BB34" i="179"/>
  <c r="BA34" i="179"/>
  <c r="AZ34" i="179"/>
  <c r="AY34" i="179"/>
  <c r="AX34" i="179"/>
  <c r="AW34" i="179"/>
  <c r="AB34" i="179"/>
  <c r="G34" i="179"/>
  <c r="BO34" i="179" s="1"/>
  <c r="CI34" i="179" s="1"/>
  <c r="DB33" i="179"/>
  <c r="DA33" i="179"/>
  <c r="CZ33" i="179"/>
  <c r="CY33" i="179"/>
  <c r="CX33" i="179"/>
  <c r="CW33" i="179"/>
  <c r="CV33" i="179"/>
  <c r="CU33" i="179"/>
  <c r="CT33" i="179"/>
  <c r="CS33" i="179"/>
  <c r="CR33" i="179"/>
  <c r="CQ33" i="179"/>
  <c r="CP33" i="179"/>
  <c r="CO33" i="179"/>
  <c r="CN33" i="179"/>
  <c r="CM33" i="179"/>
  <c r="CL33" i="179"/>
  <c r="CJ33" i="179" s="1"/>
  <c r="CK33" i="179"/>
  <c r="BP33" i="179"/>
  <c r="BN33" i="179"/>
  <c r="BK33" i="179"/>
  <c r="BJ33" i="179"/>
  <c r="BI33" i="179"/>
  <c r="BH33" i="179"/>
  <c r="BG33" i="179"/>
  <c r="BF33" i="179"/>
  <c r="BE33" i="179"/>
  <c r="BD33" i="179"/>
  <c r="BC33" i="179"/>
  <c r="BB33" i="179"/>
  <c r="BA33" i="179"/>
  <c r="AZ33" i="179"/>
  <c r="AY33" i="179"/>
  <c r="AX33" i="179"/>
  <c r="AW33" i="179"/>
  <c r="AB33" i="179"/>
  <c r="G33" i="179"/>
  <c r="DB32" i="179"/>
  <c r="DA32" i="179"/>
  <c r="CZ32" i="179"/>
  <c r="CY32" i="179"/>
  <c r="CX32" i="179"/>
  <c r="CW32" i="179"/>
  <c r="CV32" i="179"/>
  <c r="CU32" i="179"/>
  <c r="CT32" i="179"/>
  <c r="CS32" i="179"/>
  <c r="CR32" i="179"/>
  <c r="CQ32" i="179"/>
  <c r="CP32" i="179"/>
  <c r="CO32" i="179"/>
  <c r="CN32" i="179"/>
  <c r="CM32" i="179"/>
  <c r="CL32" i="179"/>
  <c r="CK32" i="179"/>
  <c r="BP32" i="179"/>
  <c r="BO32" i="179" s="1"/>
  <c r="CI32" i="179" s="1"/>
  <c r="BN32" i="179"/>
  <c r="BK32" i="179"/>
  <c r="BJ32" i="179"/>
  <c r="BI32" i="179"/>
  <c r="BH32" i="179"/>
  <c r="BG32" i="179"/>
  <c r="BF32" i="179"/>
  <c r="BE32" i="179"/>
  <c r="BD32" i="179"/>
  <c r="BC32" i="179"/>
  <c r="BB32" i="179"/>
  <c r="BA32" i="179"/>
  <c r="AZ32" i="179"/>
  <c r="AY32" i="179"/>
  <c r="AX32" i="179"/>
  <c r="AW32" i="179"/>
  <c r="AB32" i="179"/>
  <c r="G32" i="179"/>
  <c r="DB31" i="179"/>
  <c r="DA31" i="179"/>
  <c r="CZ31" i="179"/>
  <c r="CY31" i="179"/>
  <c r="CX31" i="179"/>
  <c r="CW31" i="179"/>
  <c r="CV31" i="179"/>
  <c r="CU31" i="179"/>
  <c r="CT31" i="179"/>
  <c r="CS31" i="179"/>
  <c r="CR31" i="179"/>
  <c r="CQ31" i="179"/>
  <c r="CP31" i="179"/>
  <c r="CO31" i="179"/>
  <c r="CN31" i="179"/>
  <c r="CM31" i="179"/>
  <c r="CL31" i="179"/>
  <c r="CK31" i="179"/>
  <c r="BP31" i="179"/>
  <c r="BN31" i="179"/>
  <c r="BK31" i="179"/>
  <c r="BJ31" i="179"/>
  <c r="BH31" i="179"/>
  <c r="BG31" i="179"/>
  <c r="BF31" i="179"/>
  <c r="BE31" i="179"/>
  <c r="BD31" i="179"/>
  <c r="BC31" i="179"/>
  <c r="BB31" i="179"/>
  <c r="BA31" i="179"/>
  <c r="AZ31" i="179"/>
  <c r="AY31" i="179"/>
  <c r="AX31" i="179"/>
  <c r="AW31" i="179"/>
  <c r="AB31" i="179"/>
  <c r="G31" i="179"/>
  <c r="AA31" i="179" s="1"/>
  <c r="AU31" i="179" s="1"/>
  <c r="DB30" i="179"/>
  <c r="DA30" i="179"/>
  <c r="CZ30" i="179"/>
  <c r="CY30" i="179"/>
  <c r="CX30" i="179"/>
  <c r="CW30" i="179"/>
  <c r="CV30" i="179"/>
  <c r="CU30" i="179"/>
  <c r="CT30" i="179"/>
  <c r="CS30" i="179"/>
  <c r="CR30" i="179"/>
  <c r="CQ30" i="179"/>
  <c r="CP30" i="179"/>
  <c r="CO30" i="179"/>
  <c r="CN30" i="179"/>
  <c r="CM30" i="179"/>
  <c r="CL30" i="179"/>
  <c r="CJ30" i="179" s="1"/>
  <c r="CK30" i="179"/>
  <c r="BP30" i="179"/>
  <c r="BO30" i="179" s="1"/>
  <c r="CI30" i="179" s="1"/>
  <c r="BN30" i="179"/>
  <c r="BK30" i="179"/>
  <c r="BJ30" i="179"/>
  <c r="BH30" i="179"/>
  <c r="BG30" i="179"/>
  <c r="BF30" i="179"/>
  <c r="BE30" i="179"/>
  <c r="BD30" i="179"/>
  <c r="BC30" i="179"/>
  <c r="BB30" i="179"/>
  <c r="BA30" i="179"/>
  <c r="AZ30" i="179"/>
  <c r="AY30" i="179"/>
  <c r="AX30" i="179"/>
  <c r="AW30" i="179"/>
  <c r="AB30" i="179"/>
  <c r="AA30" i="179" s="1"/>
  <c r="AU30" i="179" s="1"/>
  <c r="G30" i="179"/>
  <c r="DB29" i="179"/>
  <c r="DA29" i="179"/>
  <c r="CZ29" i="179"/>
  <c r="CY29" i="179"/>
  <c r="CX29" i="179"/>
  <c r="CW29" i="179"/>
  <c r="CV29" i="179"/>
  <c r="CU29" i="179"/>
  <c r="CT29" i="179"/>
  <c r="CS29" i="179"/>
  <c r="CR29" i="179"/>
  <c r="CQ29" i="179"/>
  <c r="CP29" i="179"/>
  <c r="CO29" i="179"/>
  <c r="CN29" i="179"/>
  <c r="CM29" i="179"/>
  <c r="CL29" i="179"/>
  <c r="CK29" i="179"/>
  <c r="CJ29" i="179" s="1"/>
  <c r="BP29" i="179"/>
  <c r="BN29" i="179"/>
  <c r="BK29" i="179"/>
  <c r="BJ29" i="179"/>
  <c r="BH29" i="179"/>
  <c r="BG29" i="179"/>
  <c r="BF29" i="179"/>
  <c r="BE29" i="179"/>
  <c r="BD29" i="179"/>
  <c r="BC29" i="179"/>
  <c r="BB29" i="179"/>
  <c r="BA29" i="179"/>
  <c r="AZ29" i="179"/>
  <c r="AY29" i="179"/>
  <c r="AX29" i="179"/>
  <c r="AW29" i="179"/>
  <c r="AB29" i="179"/>
  <c r="G29" i="179"/>
  <c r="AA29" i="179" s="1"/>
  <c r="AU29" i="179" s="1"/>
  <c r="DB28" i="179"/>
  <c r="DA28" i="179"/>
  <c r="CZ28" i="179"/>
  <c r="CY28" i="179"/>
  <c r="CX28" i="179"/>
  <c r="CW28" i="179"/>
  <c r="CV28" i="179"/>
  <c r="CU28" i="179"/>
  <c r="CT28" i="179"/>
  <c r="CS28" i="179"/>
  <c r="CR28" i="179"/>
  <c r="CQ28" i="179"/>
  <c r="CP28" i="179"/>
  <c r="CO28" i="179"/>
  <c r="CN28" i="179"/>
  <c r="CM28" i="179"/>
  <c r="CL28" i="179"/>
  <c r="CK28" i="179"/>
  <c r="BP28" i="179"/>
  <c r="BO28" i="179" s="1"/>
  <c r="CI28" i="179" s="1"/>
  <c r="BN28" i="179"/>
  <c r="BK28" i="179"/>
  <c r="BJ28" i="179"/>
  <c r="BI28" i="179"/>
  <c r="BH28" i="179"/>
  <c r="BG28" i="179"/>
  <c r="BF28" i="179"/>
  <c r="BE28" i="179"/>
  <c r="BD28" i="179"/>
  <c r="BC28" i="179"/>
  <c r="BB28" i="179"/>
  <c r="BA28" i="179"/>
  <c r="AZ28" i="179"/>
  <c r="AY28" i="179"/>
  <c r="AX28" i="179"/>
  <c r="AW28" i="179"/>
  <c r="AB28" i="179"/>
  <c r="AA28" i="179" s="1"/>
  <c r="AU28" i="179" s="1"/>
  <c r="G28" i="179"/>
  <c r="DB27" i="179"/>
  <c r="DA27" i="179"/>
  <c r="CZ27" i="179"/>
  <c r="CY27" i="179"/>
  <c r="CX27" i="179"/>
  <c r="CW27" i="179"/>
  <c r="CV27" i="179"/>
  <c r="CU27" i="179"/>
  <c r="CT27" i="179"/>
  <c r="CS27" i="179"/>
  <c r="CR27" i="179"/>
  <c r="CQ27" i="179"/>
  <c r="CP27" i="179"/>
  <c r="CO27" i="179"/>
  <c r="CN27" i="179"/>
  <c r="CM27" i="179"/>
  <c r="CL27" i="179"/>
  <c r="CK27" i="179"/>
  <c r="BP27" i="179"/>
  <c r="BO27" i="179" s="1"/>
  <c r="CI27" i="179" s="1"/>
  <c r="BN27" i="179"/>
  <c r="BK27" i="179"/>
  <c r="BJ27" i="179"/>
  <c r="BI27" i="179"/>
  <c r="BH27" i="179"/>
  <c r="BG27" i="179"/>
  <c r="BF27" i="179"/>
  <c r="BE27" i="179"/>
  <c r="BD27" i="179"/>
  <c r="BC27" i="179"/>
  <c r="BB27" i="179"/>
  <c r="BA27" i="179"/>
  <c r="AZ27" i="179"/>
  <c r="AY27" i="179"/>
  <c r="AX27" i="179"/>
  <c r="AV27" i="179" s="1"/>
  <c r="AW27" i="179"/>
  <c r="AB27" i="179"/>
  <c r="G27" i="179"/>
  <c r="DB26" i="179"/>
  <c r="DA26" i="179"/>
  <c r="CZ26" i="179"/>
  <c r="CY26" i="179"/>
  <c r="CX26" i="179"/>
  <c r="CW26" i="179"/>
  <c r="CV26" i="179"/>
  <c r="CU26" i="179"/>
  <c r="CT26" i="179"/>
  <c r="CS26" i="179"/>
  <c r="CR26" i="179"/>
  <c r="CQ26" i="179"/>
  <c r="CJ26" i="179" s="1"/>
  <c r="CP26" i="179"/>
  <c r="CO26" i="179"/>
  <c r="CN26" i="179"/>
  <c r="CM26" i="179"/>
  <c r="CL26" i="179"/>
  <c r="CK26" i="179"/>
  <c r="BP26" i="179"/>
  <c r="BO26" i="179" s="1"/>
  <c r="CI26" i="179" s="1"/>
  <c r="BN26" i="179"/>
  <c r="BK26" i="179"/>
  <c r="BJ26" i="179"/>
  <c r="BI26" i="179"/>
  <c r="BH26" i="179"/>
  <c r="BG26" i="179"/>
  <c r="BF26" i="179"/>
  <c r="BE26" i="179"/>
  <c r="BD26" i="179"/>
  <c r="BC26" i="179"/>
  <c r="BB26" i="179"/>
  <c r="BA26" i="179"/>
  <c r="AZ26" i="179"/>
  <c r="AY26" i="179"/>
  <c r="AX26" i="179"/>
  <c r="AW26" i="179"/>
  <c r="AB26" i="179"/>
  <c r="G26" i="179"/>
  <c r="DB25" i="179"/>
  <c r="DA25" i="179"/>
  <c r="CZ25" i="179"/>
  <c r="CY25" i="179"/>
  <c r="CX25" i="179"/>
  <c r="CW25" i="179"/>
  <c r="CV25" i="179"/>
  <c r="CU25" i="179"/>
  <c r="CT25" i="179"/>
  <c r="CS25" i="179"/>
  <c r="CR25" i="179"/>
  <c r="CQ25" i="179"/>
  <c r="CP25" i="179"/>
  <c r="CO25" i="179"/>
  <c r="CN25" i="179"/>
  <c r="CM25" i="179"/>
  <c r="CL25" i="179"/>
  <c r="CK25" i="179"/>
  <c r="CJ25" i="179" s="1"/>
  <c r="BP25" i="179"/>
  <c r="BN25" i="179"/>
  <c r="BK25" i="179"/>
  <c r="BJ25" i="179"/>
  <c r="BI25" i="179"/>
  <c r="BH25" i="179"/>
  <c r="BG25" i="179"/>
  <c r="BF25" i="179"/>
  <c r="BE25" i="179"/>
  <c r="BD25" i="179"/>
  <c r="BC25" i="179"/>
  <c r="BB25" i="179"/>
  <c r="BA25" i="179"/>
  <c r="AZ25" i="179"/>
  <c r="AY25" i="179"/>
  <c r="AX25" i="179"/>
  <c r="AW25" i="179"/>
  <c r="AB25" i="179"/>
  <c r="G25" i="179"/>
  <c r="BO25" i="179" s="1"/>
  <c r="CI25" i="179" s="1"/>
  <c r="DB24" i="179"/>
  <c r="DA24" i="179"/>
  <c r="CZ24" i="179"/>
  <c r="CY24" i="179"/>
  <c r="CX24" i="179"/>
  <c r="CW24" i="179"/>
  <c r="CV24" i="179"/>
  <c r="CU24" i="179"/>
  <c r="CT24" i="179"/>
  <c r="CS24" i="179"/>
  <c r="CR24" i="179"/>
  <c r="CQ24" i="179"/>
  <c r="CP24" i="179"/>
  <c r="CO24" i="179"/>
  <c r="CN24" i="179"/>
  <c r="CM24" i="179"/>
  <c r="CL24" i="179"/>
  <c r="CK24" i="179"/>
  <c r="BP24" i="179"/>
  <c r="BO24" i="179"/>
  <c r="CI24" i="179" s="1"/>
  <c r="BN24" i="179"/>
  <c r="BK24" i="179"/>
  <c r="BJ24" i="179"/>
  <c r="BI24" i="179"/>
  <c r="BH24" i="179"/>
  <c r="BG24" i="179"/>
  <c r="BF24" i="179"/>
  <c r="BE24" i="179"/>
  <c r="BD24" i="179"/>
  <c r="BC24" i="179"/>
  <c r="BB24" i="179"/>
  <c r="BA24" i="179"/>
  <c r="AZ24" i="179"/>
  <c r="AY24" i="179"/>
  <c r="AX24" i="179"/>
  <c r="AW24" i="179"/>
  <c r="AV24" i="179" s="1"/>
  <c r="AB24" i="179"/>
  <c r="G24" i="179"/>
  <c r="DB23" i="179"/>
  <c r="DA23" i="179"/>
  <c r="CZ23" i="179"/>
  <c r="CY23" i="179"/>
  <c r="CX23" i="179"/>
  <c r="CW23" i="179"/>
  <c r="CV23" i="179"/>
  <c r="CU23" i="179"/>
  <c r="CT23" i="179"/>
  <c r="CS23" i="179"/>
  <c r="CR23" i="179"/>
  <c r="CQ23" i="179"/>
  <c r="CP23" i="179"/>
  <c r="CO23" i="179"/>
  <c r="CN23" i="179"/>
  <c r="CM23" i="179"/>
  <c r="CL23" i="179"/>
  <c r="CK23" i="179"/>
  <c r="BP23" i="179"/>
  <c r="BN23" i="179"/>
  <c r="BK23" i="179"/>
  <c r="BJ23" i="179"/>
  <c r="BI23" i="179"/>
  <c r="BH23" i="179"/>
  <c r="BG23" i="179"/>
  <c r="BF23" i="179"/>
  <c r="BE23" i="179"/>
  <c r="BD23" i="179"/>
  <c r="BC23" i="179"/>
  <c r="BB23" i="179"/>
  <c r="BA23" i="179"/>
  <c r="AZ23" i="179"/>
  <c r="AY23" i="179"/>
  <c r="AX23" i="179"/>
  <c r="AW23" i="179"/>
  <c r="AB23" i="179"/>
  <c r="G23" i="179"/>
  <c r="DB22" i="179"/>
  <c r="DA22" i="179"/>
  <c r="CZ22" i="179"/>
  <c r="CY22" i="179"/>
  <c r="CX22" i="179"/>
  <c r="CW22" i="179"/>
  <c r="CV22" i="179"/>
  <c r="CU22" i="179"/>
  <c r="CT22" i="179"/>
  <c r="CS22" i="179"/>
  <c r="CR22" i="179"/>
  <c r="CQ22" i="179"/>
  <c r="CP22" i="179"/>
  <c r="CO22" i="179"/>
  <c r="CN22" i="179"/>
  <c r="CM22" i="179"/>
  <c r="CL22" i="179"/>
  <c r="CK22" i="179"/>
  <c r="BP22" i="179"/>
  <c r="BO22" i="179" s="1"/>
  <c r="CI22" i="179" s="1"/>
  <c r="BN22" i="179"/>
  <c r="BK22" i="179"/>
  <c r="BJ22" i="179"/>
  <c r="BI22" i="179"/>
  <c r="BH22" i="179"/>
  <c r="BG22" i="179"/>
  <c r="BF22" i="179"/>
  <c r="BE22" i="179"/>
  <c r="BD22" i="179"/>
  <c r="BC22" i="179"/>
  <c r="BB22" i="179"/>
  <c r="BA22" i="179"/>
  <c r="AZ22" i="179"/>
  <c r="AY22" i="179"/>
  <c r="AV22" i="179" s="1"/>
  <c r="AX22" i="179"/>
  <c r="AW22" i="179"/>
  <c r="AB22" i="179"/>
  <c r="G22" i="179"/>
  <c r="DB21" i="179"/>
  <c r="DA21" i="179"/>
  <c r="CZ21" i="179"/>
  <c r="CY21" i="179"/>
  <c r="CX21" i="179"/>
  <c r="CW21" i="179"/>
  <c r="CV21" i="179"/>
  <c r="CU21" i="179"/>
  <c r="CT21" i="179"/>
  <c r="CS21" i="179"/>
  <c r="CR21" i="179"/>
  <c r="CQ21" i="179"/>
  <c r="CP21" i="179"/>
  <c r="CO21" i="179"/>
  <c r="CN21" i="179"/>
  <c r="CM21" i="179"/>
  <c r="CL21" i="179"/>
  <c r="CK21" i="179"/>
  <c r="BP21" i="179"/>
  <c r="BO21" i="179" s="1"/>
  <c r="CI21" i="179" s="1"/>
  <c r="BN21" i="179"/>
  <c r="BK21" i="179"/>
  <c r="BJ21" i="179"/>
  <c r="BI21" i="179"/>
  <c r="BH21" i="179"/>
  <c r="BG21" i="179"/>
  <c r="BF21" i="179"/>
  <c r="BE21" i="179"/>
  <c r="BD21" i="179"/>
  <c r="BC21" i="179"/>
  <c r="BB21" i="179"/>
  <c r="BA21" i="179"/>
  <c r="AZ21" i="179"/>
  <c r="AY21" i="179"/>
  <c r="AX21" i="179"/>
  <c r="AW21" i="179"/>
  <c r="AB21" i="179"/>
  <c r="G21" i="179"/>
  <c r="DB20" i="179"/>
  <c r="DA20" i="179"/>
  <c r="CZ20" i="179"/>
  <c r="CY20" i="179"/>
  <c r="CX20" i="179"/>
  <c r="CW20" i="179"/>
  <c r="CV20" i="179"/>
  <c r="CU20" i="179"/>
  <c r="CT20" i="179"/>
  <c r="CS20" i="179"/>
  <c r="CR20" i="179"/>
  <c r="CQ20" i="179"/>
  <c r="CP20" i="179"/>
  <c r="CO20" i="179"/>
  <c r="CN20" i="179"/>
  <c r="CM20" i="179"/>
  <c r="CL20" i="179"/>
  <c r="CK20" i="179"/>
  <c r="BP20" i="179"/>
  <c r="BN20" i="179"/>
  <c r="BK20" i="179"/>
  <c r="BK56" i="179" s="1"/>
  <c r="BJ20" i="179"/>
  <c r="BI20" i="179"/>
  <c r="BH20" i="179"/>
  <c r="BG20" i="179"/>
  <c r="BF20" i="179"/>
  <c r="BE20" i="179"/>
  <c r="BD20" i="179"/>
  <c r="BC20" i="179"/>
  <c r="BB20" i="179"/>
  <c r="BA20" i="179"/>
  <c r="AZ20" i="179"/>
  <c r="AY20" i="179"/>
  <c r="AX20" i="179"/>
  <c r="AW20" i="179"/>
  <c r="AB20" i="179"/>
  <c r="AB56" i="179" s="1"/>
  <c r="G20" i="179"/>
  <c r="CH19" i="179"/>
  <c r="CH127" i="179" s="1"/>
  <c r="CG19" i="179"/>
  <c r="CF19" i="179"/>
  <c r="CE19" i="179"/>
  <c r="CE127" i="179" s="1"/>
  <c r="CD19" i="179"/>
  <c r="CC19" i="179"/>
  <c r="CB19" i="179"/>
  <c r="CB127" i="179" s="1"/>
  <c r="CA19" i="179"/>
  <c r="BZ19" i="179"/>
  <c r="BZ127" i="179" s="1"/>
  <c r="BY19" i="179"/>
  <c r="BX19" i="179"/>
  <c r="BW19" i="179"/>
  <c r="BW127" i="179" s="1"/>
  <c r="BV19" i="179"/>
  <c r="BV127" i="179" s="1"/>
  <c r="BU19" i="179"/>
  <c r="BT19" i="179"/>
  <c r="BS19" i="179"/>
  <c r="BR19" i="179"/>
  <c r="BR127" i="179" s="1"/>
  <c r="BQ19" i="179"/>
  <c r="AT19" i="179"/>
  <c r="AS19" i="179"/>
  <c r="AS127" i="179" s="1"/>
  <c r="AR19" i="179"/>
  <c r="AQ19" i="179"/>
  <c r="AP19" i="179"/>
  <c r="AO19" i="179"/>
  <c r="AN19" i="179"/>
  <c r="AM19" i="179"/>
  <c r="AL19" i="179"/>
  <c r="AL127" i="179" s="1"/>
  <c r="AK19" i="179"/>
  <c r="AK127" i="179" s="1"/>
  <c r="AJ19" i="179"/>
  <c r="AI19" i="179"/>
  <c r="AH19" i="179"/>
  <c r="AG19" i="179"/>
  <c r="AF19" i="179"/>
  <c r="AE19" i="179"/>
  <c r="AD19" i="179"/>
  <c r="AC19" i="179"/>
  <c r="AC127" i="179" s="1"/>
  <c r="X19" i="179"/>
  <c r="W19" i="179"/>
  <c r="V19" i="179"/>
  <c r="U19" i="179"/>
  <c r="T19" i="179"/>
  <c r="S19" i="179"/>
  <c r="S127" i="179" s="1"/>
  <c r="R19" i="179"/>
  <c r="Q19" i="179"/>
  <c r="P19" i="179"/>
  <c r="O19" i="179"/>
  <c r="N19" i="179"/>
  <c r="M19" i="179"/>
  <c r="L19" i="179"/>
  <c r="K19" i="179"/>
  <c r="K127" i="179" s="1"/>
  <c r="J19" i="179"/>
  <c r="I19" i="179"/>
  <c r="H19" i="179"/>
  <c r="DB18" i="179"/>
  <c r="DA18" i="179"/>
  <c r="CZ18" i="179"/>
  <c r="CY18" i="179"/>
  <c r="CX18" i="179"/>
  <c r="CW18" i="179"/>
  <c r="CV18" i="179"/>
  <c r="CU18" i="179"/>
  <c r="CT18" i="179"/>
  <c r="CS18" i="179"/>
  <c r="CR18" i="179"/>
  <c r="CQ18" i="179"/>
  <c r="CP18" i="179"/>
  <c r="CO18" i="179"/>
  <c r="CN18" i="179"/>
  <c r="CM18" i="179"/>
  <c r="CL18" i="179"/>
  <c r="CK18" i="179"/>
  <c r="BP18" i="179"/>
  <c r="BN18" i="179"/>
  <c r="BK18" i="179"/>
  <c r="BJ18" i="179"/>
  <c r="BI18" i="179"/>
  <c r="BH18" i="179"/>
  <c r="BG18" i="179"/>
  <c r="BF18" i="179"/>
  <c r="BE18" i="179"/>
  <c r="BD18" i="179"/>
  <c r="BC18" i="179"/>
  <c r="BB18" i="179"/>
  <c r="BA18" i="179"/>
  <c r="AZ18" i="179"/>
  <c r="AY18" i="179"/>
  <c r="AX18" i="179"/>
  <c r="AW18" i="179"/>
  <c r="AB18" i="179"/>
  <c r="G18" i="179"/>
  <c r="AA18" i="179" s="1"/>
  <c r="AU18" i="179" s="1"/>
  <c r="DB17" i="179"/>
  <c r="DA17" i="179"/>
  <c r="CZ17" i="179"/>
  <c r="CY17" i="179"/>
  <c r="CX17" i="179"/>
  <c r="CW17" i="179"/>
  <c r="CV17" i="179"/>
  <c r="CU17" i="179"/>
  <c r="CT17" i="179"/>
  <c r="CS17" i="179"/>
  <c r="CR17" i="179"/>
  <c r="CQ17" i="179"/>
  <c r="CP17" i="179"/>
  <c r="CO17" i="179"/>
  <c r="CN17" i="179"/>
  <c r="CM17" i="179"/>
  <c r="CL17" i="179"/>
  <c r="CK17" i="179"/>
  <c r="BP17" i="179"/>
  <c r="BO17" i="179"/>
  <c r="CI17" i="179" s="1"/>
  <c r="BN17" i="179"/>
  <c r="BK17" i="179"/>
  <c r="BJ17" i="179"/>
  <c r="BI17" i="179"/>
  <c r="BH17" i="179"/>
  <c r="BG17" i="179"/>
  <c r="BF17" i="179"/>
  <c r="BE17" i="179"/>
  <c r="BD17" i="179"/>
  <c r="BC17" i="179"/>
  <c r="BB17" i="179"/>
  <c r="BA17" i="179"/>
  <c r="AZ17" i="179"/>
  <c r="AY17" i="179"/>
  <c r="AX17" i="179"/>
  <c r="AW17" i="179"/>
  <c r="AV17" i="179" s="1"/>
  <c r="AB17" i="179"/>
  <c r="G17" i="179"/>
  <c r="DB16" i="179"/>
  <c r="DA16" i="179"/>
  <c r="CZ16" i="179"/>
  <c r="CY16" i="179"/>
  <c r="CX16" i="179"/>
  <c r="CW16" i="179"/>
  <c r="CV16" i="179"/>
  <c r="CU16" i="179"/>
  <c r="CT16" i="179"/>
  <c r="CS16" i="179"/>
  <c r="CR16" i="179"/>
  <c r="CQ16" i="179"/>
  <c r="CP16" i="179"/>
  <c r="CO16" i="179"/>
  <c r="CN16" i="179"/>
  <c r="CM16" i="179"/>
  <c r="CL16" i="179"/>
  <c r="CK16" i="179"/>
  <c r="BP16" i="179"/>
  <c r="BO16" i="179"/>
  <c r="CI16" i="179" s="1"/>
  <c r="BN16" i="179"/>
  <c r="BK16" i="179"/>
  <c r="BJ16" i="179"/>
  <c r="BI16" i="179"/>
  <c r="BH16" i="179"/>
  <c r="BG16" i="179"/>
  <c r="BF16" i="179"/>
  <c r="BE16" i="179"/>
  <c r="BD16" i="179"/>
  <c r="BC16" i="179"/>
  <c r="BB16" i="179"/>
  <c r="BA16" i="179"/>
  <c r="AZ16" i="179"/>
  <c r="AY16" i="179"/>
  <c r="AX16" i="179"/>
  <c r="AW16" i="179"/>
  <c r="AB16" i="179"/>
  <c r="G16" i="179"/>
  <c r="DB15" i="179"/>
  <c r="DA15" i="179"/>
  <c r="CZ15" i="179"/>
  <c r="CY15" i="179"/>
  <c r="CX15" i="179"/>
  <c r="CW15" i="179"/>
  <c r="CV15" i="179"/>
  <c r="CU15" i="179"/>
  <c r="CT15" i="179"/>
  <c r="CS15" i="179"/>
  <c r="CR15" i="179"/>
  <c r="CQ15" i="179"/>
  <c r="CP15" i="179"/>
  <c r="CO15" i="179"/>
  <c r="CN15" i="179"/>
  <c r="CM15" i="179"/>
  <c r="CL15" i="179"/>
  <c r="CK15" i="179"/>
  <c r="BP15" i="179"/>
  <c r="BN15" i="179"/>
  <c r="BK15" i="179"/>
  <c r="BJ15" i="179"/>
  <c r="BI15" i="179"/>
  <c r="BH15" i="179"/>
  <c r="BG15" i="179"/>
  <c r="BF15" i="179"/>
  <c r="BE15" i="179"/>
  <c r="BD15" i="179"/>
  <c r="BC15" i="179"/>
  <c r="BB15" i="179"/>
  <c r="BA15" i="179"/>
  <c r="AZ15" i="179"/>
  <c r="AY15" i="179"/>
  <c r="AX15" i="179"/>
  <c r="AW15" i="179"/>
  <c r="AB15" i="179"/>
  <c r="G15" i="179"/>
  <c r="AA15" i="179" s="1"/>
  <c r="AU15" i="179" s="1"/>
  <c r="DB14" i="179"/>
  <c r="DA14" i="179"/>
  <c r="CZ14" i="179"/>
  <c r="CY14" i="179"/>
  <c r="CX14" i="179"/>
  <c r="CW14" i="179"/>
  <c r="CV14" i="179"/>
  <c r="CU14" i="179"/>
  <c r="CT14" i="179"/>
  <c r="CS14" i="179"/>
  <c r="CR14" i="179"/>
  <c r="CQ14" i="179"/>
  <c r="CP14" i="179"/>
  <c r="CO14" i="179"/>
  <c r="CN14" i="179"/>
  <c r="CM14" i="179"/>
  <c r="CL14" i="179"/>
  <c r="CK14" i="179"/>
  <c r="BP14" i="179"/>
  <c r="BN14" i="179"/>
  <c r="BM14" i="179"/>
  <c r="BM133" i="179" s="1"/>
  <c r="BL14" i="179"/>
  <c r="BK14" i="179"/>
  <c r="BJ14" i="179"/>
  <c r="BI14" i="179"/>
  <c r="BH14" i="179"/>
  <c r="BG14" i="179"/>
  <c r="BF14" i="179"/>
  <c r="BE14" i="179"/>
  <c r="BD14" i="179"/>
  <c r="BC14" i="179"/>
  <c r="BB14" i="179"/>
  <c r="BA14" i="179"/>
  <c r="AZ14" i="179"/>
  <c r="AY14" i="179"/>
  <c r="AX14" i="179"/>
  <c r="AW14" i="179"/>
  <c r="AV14" i="179" s="1"/>
  <c r="AB14" i="179"/>
  <c r="G14" i="179"/>
  <c r="DB13" i="179"/>
  <c r="DA13" i="179"/>
  <c r="CZ13" i="179"/>
  <c r="CY13" i="179"/>
  <c r="CX13" i="179"/>
  <c r="CW13" i="179"/>
  <c r="CV13" i="179"/>
  <c r="CU13" i="179"/>
  <c r="CT13" i="179"/>
  <c r="CS13" i="179"/>
  <c r="CR13" i="179"/>
  <c r="CQ13" i="179"/>
  <c r="CP13" i="179"/>
  <c r="CO13" i="179"/>
  <c r="CN13" i="179"/>
  <c r="CM13" i="179"/>
  <c r="CL13" i="179"/>
  <c r="CK13" i="179"/>
  <c r="BP13" i="179"/>
  <c r="BO13" i="179" s="1"/>
  <c r="CI13" i="179" s="1"/>
  <c r="BN13" i="179"/>
  <c r="BK13" i="179"/>
  <c r="BJ13" i="179"/>
  <c r="BI13" i="179"/>
  <c r="BH13" i="179"/>
  <c r="BG13" i="179"/>
  <c r="BF13" i="179"/>
  <c r="BE13" i="179"/>
  <c r="BD13" i="179"/>
  <c r="BC13" i="179"/>
  <c r="BB13" i="179"/>
  <c r="BA13" i="179"/>
  <c r="AZ13" i="179"/>
  <c r="AY13" i="179"/>
  <c r="AX13" i="179"/>
  <c r="AW13" i="179"/>
  <c r="AB13" i="179"/>
  <c r="AA13" i="179"/>
  <c r="AU13" i="179" s="1"/>
  <c r="G13" i="179"/>
  <c r="DB12" i="179"/>
  <c r="DA12" i="179"/>
  <c r="CZ12" i="179"/>
  <c r="CY12" i="179"/>
  <c r="CX12" i="179"/>
  <c r="CW12" i="179"/>
  <c r="CV12" i="179"/>
  <c r="CU12" i="179"/>
  <c r="CT12" i="179"/>
  <c r="CS12" i="179"/>
  <c r="CR12" i="179"/>
  <c r="CQ12" i="179"/>
  <c r="CP12" i="179"/>
  <c r="CO12" i="179"/>
  <c r="CN12" i="179"/>
  <c r="CM12" i="179"/>
  <c r="CL12" i="179"/>
  <c r="CK12" i="179"/>
  <c r="BP12" i="179"/>
  <c r="BO12" i="179" s="1"/>
  <c r="CI12" i="179" s="1"/>
  <c r="BN12" i="179"/>
  <c r="BK12" i="179"/>
  <c r="BJ12" i="179"/>
  <c r="BI12" i="179"/>
  <c r="BH12" i="179"/>
  <c r="BG12" i="179"/>
  <c r="BF12" i="179"/>
  <c r="BE12" i="179"/>
  <c r="BD12" i="179"/>
  <c r="BC12" i="179"/>
  <c r="BB12" i="179"/>
  <c r="BA12" i="179"/>
  <c r="AZ12" i="179"/>
  <c r="AY12" i="179"/>
  <c r="AX12" i="179"/>
  <c r="AW12" i="179"/>
  <c r="AB12" i="179"/>
  <c r="G12" i="179"/>
  <c r="AA12" i="179" s="1"/>
  <c r="AU12" i="179" s="1"/>
  <c r="DB11" i="179"/>
  <c r="DA11" i="179"/>
  <c r="CZ11" i="179"/>
  <c r="CY11" i="179"/>
  <c r="CX11" i="179"/>
  <c r="CW11" i="179"/>
  <c r="CV11" i="179"/>
  <c r="CU11" i="179"/>
  <c r="CT11" i="179"/>
  <c r="CS11" i="179"/>
  <c r="CR11" i="179"/>
  <c r="CQ11" i="179"/>
  <c r="CP11" i="179"/>
  <c r="CO11" i="179"/>
  <c r="CN11" i="179"/>
  <c r="CM11" i="179"/>
  <c r="CL11" i="179"/>
  <c r="CK11" i="179"/>
  <c r="BP11" i="179"/>
  <c r="BN11" i="179"/>
  <c r="BK11" i="179"/>
  <c r="BJ11" i="179"/>
  <c r="BI11" i="179"/>
  <c r="BH11" i="179"/>
  <c r="BG11" i="179"/>
  <c r="BF11" i="179"/>
  <c r="BE11" i="179"/>
  <c r="BD11" i="179"/>
  <c r="BC11" i="179"/>
  <c r="AV11" i="179" s="1"/>
  <c r="BB11" i="179"/>
  <c r="BA11" i="179"/>
  <c r="AZ11" i="179"/>
  <c r="AY11" i="179"/>
  <c r="AX11" i="179"/>
  <c r="AW11" i="179"/>
  <c r="AB11" i="179"/>
  <c r="G11" i="179"/>
  <c r="DB10" i="179"/>
  <c r="DA10" i="179"/>
  <c r="CZ10" i="179"/>
  <c r="CY10" i="179"/>
  <c r="CX10" i="179"/>
  <c r="CW10" i="179"/>
  <c r="CV10" i="179"/>
  <c r="CU10" i="179"/>
  <c r="CT10" i="179"/>
  <c r="CS10" i="179"/>
  <c r="CR10" i="179"/>
  <c r="CQ10" i="179"/>
  <c r="CP10" i="179"/>
  <c r="CO10" i="179"/>
  <c r="CN10" i="179"/>
  <c r="CM10" i="179"/>
  <c r="CL10" i="179"/>
  <c r="CK10" i="179"/>
  <c r="BP10" i="179"/>
  <c r="BO10" i="179" s="1"/>
  <c r="CI10" i="179" s="1"/>
  <c r="BN10" i="179"/>
  <c r="BK10" i="179"/>
  <c r="BJ10" i="179"/>
  <c r="BI10" i="179"/>
  <c r="BH10" i="179"/>
  <c r="BG10" i="179"/>
  <c r="BF10" i="179"/>
  <c r="BE10" i="179"/>
  <c r="BD10" i="179"/>
  <c r="BC10" i="179"/>
  <c r="BB10" i="179"/>
  <c r="BA10" i="179"/>
  <c r="AZ10" i="179"/>
  <c r="AY10" i="179"/>
  <c r="AX10" i="179"/>
  <c r="AW10" i="179"/>
  <c r="AV10" i="179" s="1"/>
  <c r="AB10" i="179"/>
  <c r="G10" i="179"/>
  <c r="DB9" i="179"/>
  <c r="DA9" i="179"/>
  <c r="CZ9" i="179"/>
  <c r="CY9" i="179"/>
  <c r="CX9" i="179"/>
  <c r="CW9" i="179"/>
  <c r="CV9" i="179"/>
  <c r="CU9" i="179"/>
  <c r="CT9" i="179"/>
  <c r="CS9" i="179"/>
  <c r="CR9" i="179"/>
  <c r="CQ9" i="179"/>
  <c r="CP9" i="179"/>
  <c r="CO9" i="179"/>
  <c r="CN9" i="179"/>
  <c r="CM9" i="179"/>
  <c r="CL9" i="179"/>
  <c r="CK9" i="179"/>
  <c r="BP9" i="179"/>
  <c r="BO9" i="179" s="1"/>
  <c r="CI9" i="179" s="1"/>
  <c r="BN9" i="179"/>
  <c r="BK9" i="179"/>
  <c r="BJ9" i="179"/>
  <c r="BI9" i="179"/>
  <c r="BH9" i="179"/>
  <c r="BG9" i="179"/>
  <c r="BF9" i="179"/>
  <c r="BE9" i="179"/>
  <c r="BD9" i="179"/>
  <c r="AV9" i="179" s="1"/>
  <c r="BC9" i="179"/>
  <c r="BB9" i="179"/>
  <c r="BA9" i="179"/>
  <c r="AZ9" i="179"/>
  <c r="AY9" i="179"/>
  <c r="AX9" i="179"/>
  <c r="AW9" i="179"/>
  <c r="AB9" i="179"/>
  <c r="AA9" i="179" s="1"/>
  <c r="AU9" i="179" s="1"/>
  <c r="G9" i="179"/>
  <c r="DB8" i="179"/>
  <c r="DA8" i="179"/>
  <c r="DA131" i="179" s="1"/>
  <c r="CZ8" i="179"/>
  <c r="CZ131" i="179" s="1"/>
  <c r="CY8" i="179"/>
  <c r="CX8" i="179"/>
  <c r="CW8" i="179"/>
  <c r="CV8" i="179"/>
  <c r="CU8" i="179"/>
  <c r="CT8" i="179"/>
  <c r="CS8" i="179"/>
  <c r="CS131" i="179" s="1"/>
  <c r="CR8" i="179"/>
  <c r="CQ8" i="179"/>
  <c r="CP8" i="179"/>
  <c r="CO8" i="179"/>
  <c r="CN8" i="179"/>
  <c r="CN131" i="179" s="1"/>
  <c r="CM8" i="179"/>
  <c r="CL8" i="179"/>
  <c r="CK8" i="179"/>
  <c r="BP8" i="179"/>
  <c r="BN8" i="179"/>
  <c r="BK8" i="179"/>
  <c r="BJ8" i="179"/>
  <c r="BI8" i="179"/>
  <c r="BI131" i="179" s="1"/>
  <c r="BH8" i="179"/>
  <c r="BG8" i="179"/>
  <c r="BF8" i="179"/>
  <c r="BE8" i="179"/>
  <c r="BD8" i="179"/>
  <c r="BC8" i="179"/>
  <c r="BB8" i="179"/>
  <c r="BA8" i="179"/>
  <c r="BA131" i="179" s="1"/>
  <c r="AZ8" i="179"/>
  <c r="AY8" i="179"/>
  <c r="AX8" i="179"/>
  <c r="AW8" i="179"/>
  <c r="AB8" i="179"/>
  <c r="G8" i="179"/>
  <c r="DB7" i="179"/>
  <c r="DA7" i="179"/>
  <c r="CZ7" i="179"/>
  <c r="CY7" i="179"/>
  <c r="CX7" i="179"/>
  <c r="CW7" i="179"/>
  <c r="CV7" i="179"/>
  <c r="CU7" i="179"/>
  <c r="CT7" i="179"/>
  <c r="CS7" i="179"/>
  <c r="CR7" i="179"/>
  <c r="CQ7" i="179"/>
  <c r="CP7" i="179"/>
  <c r="CO7" i="179"/>
  <c r="CN7" i="179"/>
  <c r="CM7" i="179"/>
  <c r="CL7" i="179"/>
  <c r="CK7" i="179"/>
  <c r="BP7" i="179"/>
  <c r="BO7" i="179"/>
  <c r="CI7" i="179" s="1"/>
  <c r="BN7" i="179"/>
  <c r="BK7" i="179"/>
  <c r="BJ7" i="179"/>
  <c r="BI7" i="179"/>
  <c r="BH7" i="179"/>
  <c r="BG7" i="179"/>
  <c r="BF7" i="179"/>
  <c r="BE7" i="179"/>
  <c r="BD7" i="179"/>
  <c r="BC7" i="179"/>
  <c r="BB7" i="179"/>
  <c r="BA7" i="179"/>
  <c r="AZ7" i="179"/>
  <c r="AY7" i="179"/>
  <c r="AX7" i="179"/>
  <c r="AW7" i="179"/>
  <c r="AB7" i="179"/>
  <c r="AA7" i="179"/>
  <c r="AU7" i="179" s="1"/>
  <c r="G7" i="179"/>
  <c r="DB6" i="179"/>
  <c r="DA6" i="179"/>
  <c r="CZ6" i="179"/>
  <c r="CY6" i="179"/>
  <c r="CX6" i="179"/>
  <c r="CW6" i="179"/>
  <c r="CV6" i="179"/>
  <c r="CU6" i="179"/>
  <c r="CT6" i="179"/>
  <c r="CS6" i="179"/>
  <c r="CR6" i="179"/>
  <c r="CQ6" i="179"/>
  <c r="CP6" i="179"/>
  <c r="CO6" i="179"/>
  <c r="CN6" i="179"/>
  <c r="CJ6" i="179" s="1"/>
  <c r="CM6" i="179"/>
  <c r="CL6" i="179"/>
  <c r="CK6" i="179"/>
  <c r="BP6" i="179"/>
  <c r="BN6" i="179"/>
  <c r="BK6" i="179"/>
  <c r="BJ6" i="179"/>
  <c r="BI6" i="179"/>
  <c r="BH6" i="179"/>
  <c r="BG6" i="179"/>
  <c r="BF6" i="179"/>
  <c r="BE6" i="179"/>
  <c r="BD6" i="179"/>
  <c r="BC6" i="179"/>
  <c r="BB6" i="179"/>
  <c r="BA6" i="179"/>
  <c r="AZ6" i="179"/>
  <c r="AY6" i="179"/>
  <c r="AX6" i="179"/>
  <c r="AW6" i="179"/>
  <c r="AB6" i="179"/>
  <c r="G6" i="179"/>
  <c r="DB5" i="179"/>
  <c r="DA5" i="179"/>
  <c r="CZ5" i="179"/>
  <c r="CY5" i="179"/>
  <c r="CX5" i="179"/>
  <c r="CX19" i="179" s="1"/>
  <c r="CW5" i="179"/>
  <c r="CV5" i="179"/>
  <c r="CU5" i="179"/>
  <c r="CT5" i="179"/>
  <c r="CS5" i="179"/>
  <c r="CR5" i="179"/>
  <c r="CQ5" i="179"/>
  <c r="CP5" i="179"/>
  <c r="CP19" i="179" s="1"/>
  <c r="CO5" i="179"/>
  <c r="CN5" i="179"/>
  <c r="CM5" i="179"/>
  <c r="CL5" i="179"/>
  <c r="CK5" i="179"/>
  <c r="BP5" i="179"/>
  <c r="BK5" i="179"/>
  <c r="BJ5" i="179"/>
  <c r="BI5" i="179"/>
  <c r="BH5" i="179"/>
  <c r="BG5" i="179"/>
  <c r="BF5" i="179"/>
  <c r="BE5" i="179"/>
  <c r="BD5" i="179"/>
  <c r="BC5" i="179"/>
  <c r="BB5" i="179"/>
  <c r="BA5" i="179"/>
  <c r="AZ5" i="179"/>
  <c r="AY5" i="179"/>
  <c r="AX5" i="179"/>
  <c r="AW5" i="179"/>
  <c r="AB5" i="179"/>
  <c r="Y5" i="179"/>
  <c r="Y19" i="179" s="1"/>
  <c r="Y127" i="179" s="1"/>
  <c r="G5" i="179"/>
  <c r="DB4" i="179"/>
  <c r="DA4" i="179"/>
  <c r="CZ4" i="179"/>
  <c r="CY4" i="179"/>
  <c r="CX4" i="179"/>
  <c r="CW4" i="179"/>
  <c r="CV4" i="179"/>
  <c r="CU4" i="179"/>
  <c r="CT4" i="179"/>
  <c r="CS4" i="179"/>
  <c r="CR4" i="179"/>
  <c r="CQ4" i="179"/>
  <c r="CQ19" i="179" s="1"/>
  <c r="CP4" i="179"/>
  <c r="CO4" i="179"/>
  <c r="CN4" i="179"/>
  <c r="CM4" i="179"/>
  <c r="CL4" i="179"/>
  <c r="CK4" i="179"/>
  <c r="BP4" i="179"/>
  <c r="BP19" i="179" s="1"/>
  <c r="BN4" i="179"/>
  <c r="BL4" i="179"/>
  <c r="BK4" i="179"/>
  <c r="BJ4" i="179"/>
  <c r="BI4" i="179"/>
  <c r="BH4" i="179"/>
  <c r="BG4" i="179"/>
  <c r="BF4" i="179"/>
  <c r="BE4" i="179"/>
  <c r="BD4" i="179"/>
  <c r="BC4" i="179"/>
  <c r="BB4" i="179"/>
  <c r="BA4" i="179"/>
  <c r="AZ4" i="179"/>
  <c r="AY4" i="179"/>
  <c r="AX4" i="179"/>
  <c r="AW4" i="179"/>
  <c r="AB4" i="179"/>
  <c r="G4" i="179"/>
  <c r="AP3" i="179"/>
  <c r="BJ3" i="179" s="1"/>
  <c r="CD3" i="179" s="1"/>
  <c r="CX3" i="179" s="1"/>
  <c r="BF19" i="179" l="1"/>
  <c r="CJ13" i="179"/>
  <c r="CJ35" i="179"/>
  <c r="AV16" i="179"/>
  <c r="DA56" i="179"/>
  <c r="AA25" i="179"/>
  <c r="AU25" i="179" s="1"/>
  <c r="AA27" i="179"/>
  <c r="AU27" i="179" s="1"/>
  <c r="CJ38" i="179"/>
  <c r="AV55" i="179"/>
  <c r="AA6" i="179"/>
  <c r="AU6" i="179" s="1"/>
  <c r="AV7" i="179"/>
  <c r="CU19" i="179"/>
  <c r="AY131" i="179"/>
  <c r="CL131" i="179"/>
  <c r="DB131" i="179"/>
  <c r="AA10" i="179"/>
  <c r="AU10" i="179" s="1"/>
  <c r="BO4" i="179"/>
  <c r="CI4" i="179" s="1"/>
  <c r="CL133" i="179"/>
  <c r="CJ5" i="179"/>
  <c r="BO6" i="179"/>
  <c r="CI6" i="179" s="1"/>
  <c r="CY19" i="179"/>
  <c r="CO19" i="179"/>
  <c r="CW19" i="179"/>
  <c r="AA11" i="179"/>
  <c r="AU11" i="179" s="1"/>
  <c r="AV12" i="179"/>
  <c r="CJ16" i="179"/>
  <c r="BO18" i="179"/>
  <c r="CI18" i="179" s="1"/>
  <c r="CJ18" i="179"/>
  <c r="I127" i="179"/>
  <c r="M127" i="179"/>
  <c r="Q127" i="179"/>
  <c r="Q138" i="179" s="1"/>
  <c r="U127" i="179"/>
  <c r="U138" i="179" s="1"/>
  <c r="AJ127" i="179"/>
  <c r="BQ127" i="179"/>
  <c r="BU127" i="179"/>
  <c r="BY127" i="179"/>
  <c r="CG127" i="179"/>
  <c r="AA20" i="179"/>
  <c r="AU20" i="179" s="1"/>
  <c r="AV21" i="179"/>
  <c r="BF56" i="179"/>
  <c r="CO56" i="179"/>
  <c r="BO23" i="179"/>
  <c r="CI23" i="179" s="1"/>
  <c r="AA26" i="179"/>
  <c r="AU26" i="179" s="1"/>
  <c r="AV29" i="179"/>
  <c r="BO31" i="179"/>
  <c r="CI31" i="179" s="1"/>
  <c r="AA32" i="179"/>
  <c r="AU32" i="179" s="1"/>
  <c r="CJ37" i="179"/>
  <c r="BO41" i="179"/>
  <c r="CI41" i="179" s="1"/>
  <c r="AV44" i="179"/>
  <c r="AA45" i="179"/>
  <c r="AU45" i="179" s="1"/>
  <c r="BO49" i="179"/>
  <c r="CI49" i="179" s="1"/>
  <c r="CJ50" i="179"/>
  <c r="AA59" i="179"/>
  <c r="AU59" i="179" s="1"/>
  <c r="BD89" i="179"/>
  <c r="CJ73" i="179"/>
  <c r="AV80" i="179"/>
  <c r="AY106" i="179"/>
  <c r="AA94" i="179"/>
  <c r="AU94" i="179" s="1"/>
  <c r="AZ106" i="179"/>
  <c r="BL136" i="179"/>
  <c r="BL106" i="179"/>
  <c r="BO117" i="179"/>
  <c r="CI117" i="179" s="1"/>
  <c r="BM125" i="179"/>
  <c r="CK56" i="179"/>
  <c r="CZ133" i="179"/>
  <c r="AY19" i="179"/>
  <c r="AX19" i="179"/>
  <c r="BB131" i="179"/>
  <c r="BJ131" i="179"/>
  <c r="CJ11" i="179"/>
  <c r="CJ12" i="179"/>
  <c r="CS56" i="179"/>
  <c r="BH56" i="179"/>
  <c r="AV25" i="179"/>
  <c r="AV26" i="179"/>
  <c r="CJ28" i="179"/>
  <c r="CJ32" i="179"/>
  <c r="AZ56" i="179"/>
  <c r="BJ134" i="179"/>
  <c r="CK89" i="179"/>
  <c r="CP89" i="179"/>
  <c r="BO74" i="179"/>
  <c r="CI74" i="179" s="1"/>
  <c r="AA85" i="179"/>
  <c r="AU85" i="179" s="1"/>
  <c r="CY125" i="179"/>
  <c r="CM130" i="179"/>
  <c r="J135" i="179"/>
  <c r="J137" i="179" s="1"/>
  <c r="R135" i="179"/>
  <c r="R137" i="179" s="1"/>
  <c r="AK135" i="179"/>
  <c r="AK137" i="179" s="1"/>
  <c r="AS135" i="179"/>
  <c r="AS137" i="179" s="1"/>
  <c r="BZ138" i="179"/>
  <c r="AY56" i="179"/>
  <c r="CW56" i="179"/>
  <c r="AV34" i="179"/>
  <c r="AV53" i="179"/>
  <c r="CJ54" i="179"/>
  <c r="AV6" i="179"/>
  <c r="BG131" i="179"/>
  <c r="CT131" i="179"/>
  <c r="AA14" i="179"/>
  <c r="AU14" i="179" s="1"/>
  <c r="BO14" i="179"/>
  <c r="CI14" i="179" s="1"/>
  <c r="AA17" i="179"/>
  <c r="AU17" i="179" s="1"/>
  <c r="AV18" i="179"/>
  <c r="L127" i="179"/>
  <c r="T127" i="179"/>
  <c r="BM19" i="179"/>
  <c r="BO20" i="179"/>
  <c r="CI20" i="179" s="1"/>
  <c r="BP56" i="179"/>
  <c r="AA21" i="179"/>
  <c r="AU21" i="179" s="1"/>
  <c r="CJ22" i="179"/>
  <c r="AA23" i="179"/>
  <c r="AU23" i="179" s="1"/>
  <c r="BO29" i="179"/>
  <c r="CI29" i="179" s="1"/>
  <c r="AV42" i="179"/>
  <c r="AV47" i="179"/>
  <c r="AA49" i="179"/>
  <c r="AU49" i="179" s="1"/>
  <c r="AO127" i="179"/>
  <c r="CJ59" i="179"/>
  <c r="AV60" i="179"/>
  <c r="AV63" i="179"/>
  <c r="CJ67" i="179"/>
  <c r="BO69" i="179"/>
  <c r="CI69" i="179" s="1"/>
  <c r="AV71" i="179"/>
  <c r="AA74" i="179"/>
  <c r="AU74" i="179" s="1"/>
  <c r="BO76" i="179"/>
  <c r="CI76" i="179" s="1"/>
  <c r="AV77" i="179"/>
  <c r="CJ81" i="179"/>
  <c r="BO85" i="179"/>
  <c r="CI85" i="179" s="1"/>
  <c r="AA97" i="179"/>
  <c r="AU97" i="179" s="1"/>
  <c r="CR129" i="179"/>
  <c r="CR125" i="179"/>
  <c r="CQ125" i="179"/>
  <c r="AA114" i="179"/>
  <c r="AU114" i="179" s="1"/>
  <c r="AA62" i="179"/>
  <c r="AU62" i="179" s="1"/>
  <c r="CY89" i="179"/>
  <c r="BO64" i="179"/>
  <c r="CI64" i="179" s="1"/>
  <c r="CJ64" i="179"/>
  <c r="AV67" i="179"/>
  <c r="BL89" i="179"/>
  <c r="BM89" i="179"/>
  <c r="AV72" i="179"/>
  <c r="CJ72" i="179"/>
  <c r="CJ76" i="179"/>
  <c r="AV82" i="179"/>
  <c r="CJ84" i="179"/>
  <c r="AV88" i="179"/>
  <c r="BO94" i="179"/>
  <c r="CI94" i="179" s="1"/>
  <c r="AA101" i="179"/>
  <c r="AU101" i="179" s="1"/>
  <c r="BH125" i="179"/>
  <c r="CQ129" i="179"/>
  <c r="AA108" i="179"/>
  <c r="AU108" i="179" s="1"/>
  <c r="BJ129" i="179"/>
  <c r="BA130" i="179"/>
  <c r="BI130" i="179"/>
  <c r="CQ130" i="179"/>
  <c r="CY130" i="179"/>
  <c r="BO111" i="179"/>
  <c r="CI111" i="179" s="1"/>
  <c r="AA112" i="179"/>
  <c r="AU112" i="179" s="1"/>
  <c r="BO115" i="179"/>
  <c r="CI115" i="179" s="1"/>
  <c r="AA116" i="179"/>
  <c r="AU116" i="179" s="1"/>
  <c r="CU130" i="179"/>
  <c r="AV121" i="179"/>
  <c r="BO122" i="179"/>
  <c r="CI122" i="179" s="1"/>
  <c r="AA123" i="179"/>
  <c r="AU123" i="179" s="1"/>
  <c r="BS135" i="179"/>
  <c r="BS137" i="179" s="1"/>
  <c r="AV32" i="179"/>
  <c r="BO33" i="179"/>
  <c r="CI33" i="179" s="1"/>
  <c r="CJ36" i="179"/>
  <c r="AA38" i="179"/>
  <c r="AU38" i="179" s="1"/>
  <c r="BO42" i="179"/>
  <c r="CI42" i="179" s="1"/>
  <c r="CJ42" i="179"/>
  <c r="BO44" i="179"/>
  <c r="CI44" i="179" s="1"/>
  <c r="CJ45" i="179"/>
  <c r="BO46" i="179"/>
  <c r="CI46" i="179" s="1"/>
  <c r="AV48" i="179"/>
  <c r="AV49" i="179"/>
  <c r="AV52" i="179"/>
  <c r="AA55" i="179"/>
  <c r="AU55" i="179" s="1"/>
  <c r="CJ55" i="179"/>
  <c r="AB89" i="179"/>
  <c r="CO89" i="179"/>
  <c r="AA64" i="179"/>
  <c r="AU64" i="179" s="1"/>
  <c r="AV73" i="179"/>
  <c r="BO75" i="179"/>
  <c r="CI75" i="179" s="1"/>
  <c r="BO77" i="179"/>
  <c r="CI77" i="179" s="1"/>
  <c r="BO79" i="179"/>
  <c r="CI79" i="179" s="1"/>
  <c r="BO81" i="179"/>
  <c r="CI81" i="179" s="1"/>
  <c r="BO82" i="179"/>
  <c r="CI82" i="179" s="1"/>
  <c r="BO84" i="179"/>
  <c r="CI84" i="179" s="1"/>
  <c r="CJ88" i="179"/>
  <c r="AA92" i="179"/>
  <c r="AU92" i="179" s="1"/>
  <c r="CJ92" i="179"/>
  <c r="BO93" i="179"/>
  <c r="CI93" i="179" s="1"/>
  <c r="BO96" i="179"/>
  <c r="CI96" i="179" s="1"/>
  <c r="BO99" i="179"/>
  <c r="CI99" i="179" s="1"/>
  <c r="CJ100" i="179"/>
  <c r="AV103" i="179"/>
  <c r="AA105" i="179"/>
  <c r="AU105" i="179" s="1"/>
  <c r="CS129" i="179"/>
  <c r="BO108" i="179"/>
  <c r="CI108" i="179" s="1"/>
  <c r="AA109" i="179"/>
  <c r="AU109" i="179" s="1"/>
  <c r="G130" i="179"/>
  <c r="BC130" i="179"/>
  <c r="BK130" i="179"/>
  <c r="CN130" i="179"/>
  <c r="CJ114" i="179"/>
  <c r="BO116" i="179"/>
  <c r="CI116" i="179" s="1"/>
  <c r="AA117" i="179"/>
  <c r="AU117" i="179" s="1"/>
  <c r="CJ117" i="179"/>
  <c r="AV119" i="179"/>
  <c r="AA124" i="179"/>
  <c r="AU124" i="179" s="1"/>
  <c r="AH135" i="179"/>
  <c r="AH137" i="179" s="1"/>
  <c r="O135" i="179"/>
  <c r="O137" i="179" s="1"/>
  <c r="W135" i="179"/>
  <c r="W137" i="179" s="1"/>
  <c r="AV93" i="179"/>
  <c r="BF106" i="179"/>
  <c r="CJ97" i="179"/>
  <c r="BG129" i="179"/>
  <c r="AV111" i="179"/>
  <c r="AV117" i="179"/>
  <c r="BM130" i="179"/>
  <c r="H135" i="179"/>
  <c r="H137" i="179" s="1"/>
  <c r="L135" i="179"/>
  <c r="L137" i="179" s="1"/>
  <c r="P135" i="179"/>
  <c r="P137" i="179" s="1"/>
  <c r="T135" i="179"/>
  <c r="T137" i="179" s="1"/>
  <c r="X135" i="179"/>
  <c r="X137" i="179" s="1"/>
  <c r="BH129" i="179"/>
  <c r="BR135" i="179"/>
  <c r="BR137" i="179" s="1"/>
  <c r="BZ135" i="179"/>
  <c r="BZ137" i="179" s="1"/>
  <c r="CH135" i="179"/>
  <c r="CH137" i="179" s="1"/>
  <c r="BP132" i="179"/>
  <c r="BW138" i="179"/>
  <c r="BW135" i="179"/>
  <c r="BW137" i="179" s="1"/>
  <c r="AG135" i="179"/>
  <c r="AG137" i="179" s="1"/>
  <c r="AL135" i="179"/>
  <c r="AL137" i="179" s="1"/>
  <c r="AL138" i="179" s="1"/>
  <c r="AI135" i="179"/>
  <c r="AI137" i="179" s="1"/>
  <c r="AE135" i="179"/>
  <c r="AE137" i="179" s="1"/>
  <c r="AO135" i="179"/>
  <c r="AO137" i="179" s="1"/>
  <c r="AO138" i="179" s="1"/>
  <c r="BH89" i="179"/>
  <c r="CA135" i="179"/>
  <c r="CA137" i="179" s="1"/>
  <c r="CH138" i="179"/>
  <c r="AT127" i="179"/>
  <c r="CJ122" i="179"/>
  <c r="CN125" i="179"/>
  <c r="BO15" i="179"/>
  <c r="CI15" i="179" s="1"/>
  <c r="BT135" i="179"/>
  <c r="BT137" i="179" s="1"/>
  <c r="BT127" i="179"/>
  <c r="AV54" i="179"/>
  <c r="CD127" i="179"/>
  <c r="AD127" i="179"/>
  <c r="AV43" i="179"/>
  <c r="CU56" i="179"/>
  <c r="AA40" i="179"/>
  <c r="AU40" i="179" s="1"/>
  <c r="AM135" i="179"/>
  <c r="AM137" i="179" s="1"/>
  <c r="AV35" i="179"/>
  <c r="CJ31" i="179"/>
  <c r="AV31" i="179"/>
  <c r="AP135" i="179"/>
  <c r="AP137" i="179" s="1"/>
  <c r="BR138" i="179"/>
  <c r="AB129" i="179"/>
  <c r="AX56" i="179"/>
  <c r="BO102" i="179"/>
  <c r="CI102" i="179" s="1"/>
  <c r="BP130" i="179"/>
  <c r="BO130" i="179" s="1"/>
  <c r="CI130" i="179" s="1"/>
  <c r="AC135" i="179"/>
  <c r="AC137" i="179" s="1"/>
  <c r="AQ135" i="179"/>
  <c r="AQ137" i="179" s="1"/>
  <c r="AV91" i="179"/>
  <c r="BP129" i="179"/>
  <c r="CB135" i="179"/>
  <c r="CB137" i="179" s="1"/>
  <c r="CB138" i="179" s="1"/>
  <c r="BP134" i="179"/>
  <c r="AT135" i="179"/>
  <c r="AT137" i="179" s="1"/>
  <c r="AB131" i="179"/>
  <c r="AB136" i="179"/>
  <c r="AD135" i="179"/>
  <c r="AD137" i="179" s="1"/>
  <c r="AD138" i="179" s="1"/>
  <c r="BJ89" i="179"/>
  <c r="CZ136" i="179"/>
  <c r="CZ106" i="179"/>
  <c r="CK131" i="179"/>
  <c r="CJ8" i="179"/>
  <c r="BG19" i="179"/>
  <c r="CN19" i="179"/>
  <c r="BA132" i="179"/>
  <c r="BA56" i="179"/>
  <c r="BI132" i="179"/>
  <c r="CN132" i="179"/>
  <c r="CN56" i="179"/>
  <c r="CV132" i="179"/>
  <c r="CV56" i="179"/>
  <c r="AV36" i="179"/>
  <c r="AV37" i="179"/>
  <c r="AV39" i="179"/>
  <c r="BO40" i="179"/>
  <c r="CI40" i="179" s="1"/>
  <c r="CJ43" i="179"/>
  <c r="CL134" i="179"/>
  <c r="CL89" i="179"/>
  <c r="CT134" i="179"/>
  <c r="CT89" i="179"/>
  <c r="DB134" i="179"/>
  <c r="DB89" i="179"/>
  <c r="CJ65" i="179"/>
  <c r="CJ66" i="179"/>
  <c r="AV76" i="179"/>
  <c r="AV81" i="179"/>
  <c r="AV85" i="179"/>
  <c r="AV86" i="179"/>
  <c r="CJ86" i="179"/>
  <c r="BX135" i="179"/>
  <c r="BX137" i="179" s="1"/>
  <c r="AZ133" i="179"/>
  <c r="AZ19" i="179"/>
  <c r="BH133" i="179"/>
  <c r="CR19" i="179"/>
  <c r="CZ19" i="179"/>
  <c r="CJ7" i="179"/>
  <c r="BH19" i="179"/>
  <c r="CC127" i="179"/>
  <c r="CW132" i="179"/>
  <c r="AA22" i="179"/>
  <c r="AU22" i="179" s="1"/>
  <c r="AV23" i="179"/>
  <c r="AV30" i="179"/>
  <c r="CJ39" i="179"/>
  <c r="AV50" i="179"/>
  <c r="BA89" i="179"/>
  <c r="BA134" i="179"/>
  <c r="BI134" i="179"/>
  <c r="BI89" i="179"/>
  <c r="CU89" i="179"/>
  <c r="CM89" i="179"/>
  <c r="CU134" i="179"/>
  <c r="CJ68" i="179"/>
  <c r="CJ69" i="179"/>
  <c r="AV75" i="179"/>
  <c r="BM127" i="179"/>
  <c r="BC132" i="179"/>
  <c r="BC56" i="179"/>
  <c r="CP132" i="179"/>
  <c r="CP56" i="179"/>
  <c r="CJ51" i="179"/>
  <c r="BB134" i="179"/>
  <c r="BB89" i="179"/>
  <c r="AV94" i="179"/>
  <c r="AA4" i="179"/>
  <c r="AU4" i="179" s="1"/>
  <c r="AB19" i="179"/>
  <c r="BB133" i="179"/>
  <c r="BB19" i="179"/>
  <c r="CT133" i="179"/>
  <c r="CT19" i="179"/>
  <c r="BI19" i="179"/>
  <c r="G131" i="179"/>
  <c r="BO8" i="179"/>
  <c r="CI8" i="179" s="1"/>
  <c r="AW19" i="179"/>
  <c r="BK89" i="179"/>
  <c r="CW89" i="179"/>
  <c r="CW127" i="179" s="1"/>
  <c r="AA67" i="179"/>
  <c r="AU67" i="179" s="1"/>
  <c r="AA87" i="179"/>
  <c r="AU87" i="179" s="1"/>
  <c r="BG106" i="179"/>
  <c r="BC133" i="179"/>
  <c r="BK132" i="179"/>
  <c r="BK19" i="179"/>
  <c r="CM19" i="179"/>
  <c r="CM133" i="179"/>
  <c r="AA8" i="179"/>
  <c r="AU8" i="179" s="1"/>
  <c r="CF127" i="179"/>
  <c r="CQ56" i="179"/>
  <c r="AA34" i="179"/>
  <c r="AU34" i="179" s="1"/>
  <c r="CJ49" i="179"/>
  <c r="AW89" i="179"/>
  <c r="AV58" i="179"/>
  <c r="CL136" i="179"/>
  <c r="CT136" i="179"/>
  <c r="CT106" i="179"/>
  <c r="DB136" i="179"/>
  <c r="DB106" i="179"/>
  <c r="BA106" i="179"/>
  <c r="BI106" i="179"/>
  <c r="AW106" i="179"/>
  <c r="AV4" i="179"/>
  <c r="BD133" i="179"/>
  <c r="BD19" i="179"/>
  <c r="BL133" i="179"/>
  <c r="BL19" i="179"/>
  <c r="CN133" i="179"/>
  <c r="CV133" i="179"/>
  <c r="CV19" i="179"/>
  <c r="Y133" i="179"/>
  <c r="Y135" i="179" s="1"/>
  <c r="Y137" i="179" s="1"/>
  <c r="Y138" i="179" s="1"/>
  <c r="BN5" i="179"/>
  <c r="BN19" i="179" s="1"/>
  <c r="AG127" i="179"/>
  <c r="AA33" i="179"/>
  <c r="AU33" i="179" s="1"/>
  <c r="AA41" i="179"/>
  <c r="AU41" i="179" s="1"/>
  <c r="AV62" i="179"/>
  <c r="AV70" i="179"/>
  <c r="CJ75" i="179"/>
  <c r="AW130" i="179"/>
  <c r="CX132" i="179"/>
  <c r="CX56" i="179"/>
  <c r="CX127" i="179" s="1"/>
  <c r="CN134" i="179"/>
  <c r="CN89" i="179"/>
  <c r="CR136" i="179"/>
  <c r="CR106" i="179"/>
  <c r="DB133" i="179"/>
  <c r="DB19" i="179"/>
  <c r="BD132" i="179"/>
  <c r="BD56" i="179"/>
  <c r="BE56" i="179"/>
  <c r="BX127" i="179"/>
  <c r="CY56" i="179"/>
  <c r="CJ23" i="179"/>
  <c r="AV61" i="179"/>
  <c r="CQ131" i="179"/>
  <c r="CJ10" i="179"/>
  <c r="CJ17" i="179"/>
  <c r="AH127" i="179"/>
  <c r="BC19" i="179"/>
  <c r="BG56" i="179"/>
  <c r="CT132" i="179"/>
  <c r="DB132" i="179"/>
  <c r="DB56" i="179"/>
  <c r="CJ21" i="179"/>
  <c r="CJ24" i="179"/>
  <c r="BL132" i="179"/>
  <c r="BL56" i="179"/>
  <c r="BI56" i="179"/>
  <c r="AV57" i="179"/>
  <c r="CJ57" i="179"/>
  <c r="CR134" i="179"/>
  <c r="CR89" i="179"/>
  <c r="CZ134" i="179"/>
  <c r="CZ89" i="179"/>
  <c r="AV59" i="179"/>
  <c r="CJ62" i="179"/>
  <c r="CJ71" i="179"/>
  <c r="AY129" i="179"/>
  <c r="AV107" i="179"/>
  <c r="AY125" i="179"/>
  <c r="CO125" i="179"/>
  <c r="CW125" i="179"/>
  <c r="BD125" i="179"/>
  <c r="G134" i="179"/>
  <c r="G89" i="179"/>
  <c r="CV134" i="179"/>
  <c r="CV89" i="179"/>
  <c r="BJ133" i="179"/>
  <c r="BJ19" i="179"/>
  <c r="BA19" i="179"/>
  <c r="AV20" i="179"/>
  <c r="BN132" i="179"/>
  <c r="BN56" i="179"/>
  <c r="AY136" i="179"/>
  <c r="CU133" i="179"/>
  <c r="BO11" i="179"/>
  <c r="CI11" i="179" s="1"/>
  <c r="AV28" i="179"/>
  <c r="AV45" i="179"/>
  <c r="BE89" i="179"/>
  <c r="AV68" i="179"/>
  <c r="AA5" i="179"/>
  <c r="AU5" i="179" s="1"/>
  <c r="BO5" i="179"/>
  <c r="CI5" i="179" s="1"/>
  <c r="AV8" i="179"/>
  <c r="CY131" i="179"/>
  <c r="CJ15" i="179"/>
  <c r="AP127" i="179"/>
  <c r="CJ20" i="179"/>
  <c r="AX133" i="179"/>
  <c r="BE19" i="179"/>
  <c r="CR133" i="179"/>
  <c r="CJ9" i="179"/>
  <c r="CJ14" i="179"/>
  <c r="H127" i="179"/>
  <c r="H138" i="179" s="1"/>
  <c r="P127" i="179"/>
  <c r="P138" i="179" s="1"/>
  <c r="X127" i="179"/>
  <c r="X138" i="179" s="1"/>
  <c r="CL19" i="179"/>
  <c r="AV33" i="179"/>
  <c r="BM132" i="179"/>
  <c r="BM135" i="179" s="1"/>
  <c r="BM137" i="179" s="1"/>
  <c r="BM56" i="179"/>
  <c r="AV51" i="179"/>
  <c r="CT56" i="179"/>
  <c r="AY134" i="179"/>
  <c r="AY89" i="179"/>
  <c r="AY127" i="179" s="1"/>
  <c r="BG134" i="179"/>
  <c r="BG89" i="179"/>
  <c r="CJ58" i="179"/>
  <c r="CJ60" i="179"/>
  <c r="CJ63" i="179"/>
  <c r="BO67" i="179"/>
  <c r="CI67" i="179" s="1"/>
  <c r="AV74" i="179"/>
  <c r="AV78" i="179"/>
  <c r="G136" i="179"/>
  <c r="G106" i="179"/>
  <c r="BO91" i="179"/>
  <c r="CI91" i="179" s="1"/>
  <c r="CL106" i="179"/>
  <c r="K135" i="179"/>
  <c r="K137" i="179" s="1"/>
  <c r="S135" i="179"/>
  <c r="S137" i="179" s="1"/>
  <c r="S138" i="179" s="1"/>
  <c r="G133" i="179"/>
  <c r="G19" i="179"/>
  <c r="CK133" i="179"/>
  <c r="CJ4" i="179"/>
  <c r="CS133" i="179"/>
  <c r="DA133" i="179"/>
  <c r="AZ131" i="179"/>
  <c r="BH131" i="179"/>
  <c r="CR131" i="179"/>
  <c r="AV13" i="179"/>
  <c r="N127" i="179"/>
  <c r="V127" i="179"/>
  <c r="AE127" i="179"/>
  <c r="AM127" i="179"/>
  <c r="BB132" i="179"/>
  <c r="BB56" i="179"/>
  <c r="BJ132" i="179"/>
  <c r="BJ56" i="179"/>
  <c r="CM132" i="179"/>
  <c r="CU132" i="179"/>
  <c r="AA24" i="179"/>
  <c r="AU24" i="179" s="1"/>
  <c r="BO45" i="179"/>
  <c r="CI45" i="179" s="1"/>
  <c r="AV46" i="179"/>
  <c r="AW56" i="179"/>
  <c r="AZ134" i="179"/>
  <c r="AZ89" i="179"/>
  <c r="BH134" i="179"/>
  <c r="CK134" i="179"/>
  <c r="CS134" i="179"/>
  <c r="CS89" i="179"/>
  <c r="DA134" i="179"/>
  <c r="CJ61" i="179"/>
  <c r="AA69" i="179"/>
  <c r="AU69" i="179" s="1"/>
  <c r="AV83" i="179"/>
  <c r="CJ85" i="179"/>
  <c r="CJ87" i="179"/>
  <c r="DA89" i="179"/>
  <c r="CS106" i="179"/>
  <c r="AV98" i="179"/>
  <c r="AV99" i="179"/>
  <c r="CJ102" i="179"/>
  <c r="CK106" i="179"/>
  <c r="CK129" i="179"/>
  <c r="CK125" i="179"/>
  <c r="CJ107" i="179"/>
  <c r="DA129" i="179"/>
  <c r="DA125" i="179"/>
  <c r="CJ108" i="179"/>
  <c r="BB129" i="179"/>
  <c r="AV109" i="179"/>
  <c r="BE130" i="179"/>
  <c r="BC134" i="179"/>
  <c r="AA88" i="179"/>
  <c r="AU88" i="179" s="1"/>
  <c r="BC136" i="179"/>
  <c r="BC106" i="179"/>
  <c r="CN136" i="179"/>
  <c r="CN106" i="179"/>
  <c r="CV136" i="179"/>
  <c r="CV106" i="179"/>
  <c r="CP106" i="179"/>
  <c r="BA129" i="179"/>
  <c r="BA125" i="179"/>
  <c r="BK125" i="179"/>
  <c r="BI125" i="179"/>
  <c r="AW133" i="179"/>
  <c r="BE133" i="179"/>
  <c r="CO133" i="179"/>
  <c r="CW133" i="179"/>
  <c r="BD131" i="179"/>
  <c r="BN131" i="179"/>
  <c r="CV131" i="179"/>
  <c r="AA16" i="179"/>
  <c r="AU16" i="179" s="1"/>
  <c r="J127" i="179"/>
  <c r="J138" i="179" s="1"/>
  <c r="R127" i="179"/>
  <c r="AI127" i="179"/>
  <c r="AI138" i="179" s="1"/>
  <c r="AQ127" i="179"/>
  <c r="DA19" i="179"/>
  <c r="AX132" i="179"/>
  <c r="BF132" i="179"/>
  <c r="CQ132" i="179"/>
  <c r="CY132" i="179"/>
  <c r="AA44" i="179"/>
  <c r="AU44" i="179" s="1"/>
  <c r="CJ47" i="179"/>
  <c r="BD134" i="179"/>
  <c r="BN134" i="179"/>
  <c r="BN89" i="179"/>
  <c r="CW134" i="179"/>
  <c r="AV66" i="179"/>
  <c r="CJ78" i="179"/>
  <c r="AV84" i="179"/>
  <c r="BD136" i="179"/>
  <c r="BD106" i="179"/>
  <c r="BN136" i="179"/>
  <c r="BN106" i="179"/>
  <c r="CO136" i="179"/>
  <c r="CO106" i="179"/>
  <c r="CO127" i="179" s="1"/>
  <c r="CW136" i="179"/>
  <c r="CW106" i="179"/>
  <c r="AB106" i="179"/>
  <c r="AA106" i="179" s="1"/>
  <c r="AU106" i="179" s="1"/>
  <c r="AV95" i="179"/>
  <c r="CJ96" i="179"/>
  <c r="CJ98" i="179"/>
  <c r="AA102" i="179"/>
  <c r="AU102" i="179" s="1"/>
  <c r="G129" i="179"/>
  <c r="G125" i="179"/>
  <c r="AV87" i="179"/>
  <c r="CX133" i="179"/>
  <c r="AW131" i="179"/>
  <c r="BE131" i="179"/>
  <c r="CO131" i="179"/>
  <c r="CW131" i="179"/>
  <c r="AV15" i="179"/>
  <c r="K138" i="179"/>
  <c r="AR127" i="179"/>
  <c r="BS127" i="179"/>
  <c r="BS138" i="179" s="1"/>
  <c r="CA127" i="179"/>
  <c r="CA138" i="179" s="1"/>
  <c r="CS19" i="179"/>
  <c r="CS127" i="179" s="1"/>
  <c r="AY132" i="179"/>
  <c r="BG132" i="179"/>
  <c r="CR132" i="179"/>
  <c r="CR56" i="179"/>
  <c r="CZ132" i="179"/>
  <c r="CZ56" i="179"/>
  <c r="CJ40" i="179"/>
  <c r="CJ48" i="179"/>
  <c r="I132" i="179"/>
  <c r="G53" i="179"/>
  <c r="BO53" i="179" s="1"/>
  <c r="CI53" i="179" s="1"/>
  <c r="CL53" i="179"/>
  <c r="CJ53" i="179" s="1"/>
  <c r="CM56" i="179"/>
  <c r="BO57" i="179"/>
  <c r="CI57" i="179" s="1"/>
  <c r="CP134" i="179"/>
  <c r="CX134" i="179"/>
  <c r="CJ83" i="179"/>
  <c r="AW136" i="179"/>
  <c r="BE136" i="179"/>
  <c r="BE106" i="179"/>
  <c r="AV92" i="179"/>
  <c r="CJ95" i="179"/>
  <c r="AV102" i="179"/>
  <c r="CJ104" i="179"/>
  <c r="BC125" i="179"/>
  <c r="BK134" i="179"/>
  <c r="AV113" i="179"/>
  <c r="CF135" i="179"/>
  <c r="CF137" i="179" s="1"/>
  <c r="BE132" i="179"/>
  <c r="BK136" i="179"/>
  <c r="BK106" i="179"/>
  <c r="BF133" i="179"/>
  <c r="CP133" i="179"/>
  <c r="AY133" i="179"/>
  <c r="BG133" i="179"/>
  <c r="CQ133" i="179"/>
  <c r="CY133" i="179"/>
  <c r="AX131" i="179"/>
  <c r="BF131" i="179"/>
  <c r="CP131" i="179"/>
  <c r="CX131" i="179"/>
  <c r="AC138" i="179"/>
  <c r="AK138" i="179"/>
  <c r="AS138" i="179"/>
  <c r="CK19" i="179"/>
  <c r="AZ132" i="179"/>
  <c r="BH132" i="179"/>
  <c r="CK132" i="179"/>
  <c r="CS132" i="179"/>
  <c r="DA132" i="179"/>
  <c r="CJ27" i="179"/>
  <c r="BO39" i="179"/>
  <c r="CI39" i="179" s="1"/>
  <c r="AX134" i="179"/>
  <c r="AX89" i="179"/>
  <c r="BF134" i="179"/>
  <c r="BF89" i="179"/>
  <c r="CQ134" i="179"/>
  <c r="CQ89" i="179"/>
  <c r="CY134" i="179"/>
  <c r="BO62" i="179"/>
  <c r="CI62" i="179" s="1"/>
  <c r="CJ70" i="179"/>
  <c r="AA77" i="179"/>
  <c r="AU77" i="179" s="1"/>
  <c r="CJ80" i="179"/>
  <c r="BO86" i="179"/>
  <c r="CI86" i="179" s="1"/>
  <c r="CX89" i="179"/>
  <c r="CQ136" i="179"/>
  <c r="CY106" i="179"/>
  <c r="CY127" i="179" s="1"/>
  <c r="CJ93" i="179"/>
  <c r="BH106" i="179"/>
  <c r="AV104" i="179"/>
  <c r="AV112" i="179"/>
  <c r="CJ118" i="179"/>
  <c r="AJ135" i="179"/>
  <c r="AJ137" i="179" s="1"/>
  <c r="AJ138" i="179" s="1"/>
  <c r="AR135" i="179"/>
  <c r="AR137" i="179" s="1"/>
  <c r="BA133" i="179"/>
  <c r="BI133" i="179"/>
  <c r="BC131" i="179"/>
  <c r="BK131" i="179"/>
  <c r="CM131" i="179"/>
  <c r="CU131" i="179"/>
  <c r="O127" i="179"/>
  <c r="O138" i="179" s="1"/>
  <c r="W127" i="179"/>
  <c r="W138" i="179" s="1"/>
  <c r="AF127" i="179"/>
  <c r="AW132" i="179"/>
  <c r="CO132" i="179"/>
  <c r="AW134" i="179"/>
  <c r="BE134" i="179"/>
  <c r="CO134" i="179"/>
  <c r="BL134" i="179"/>
  <c r="BM134" i="179"/>
  <c r="AA91" i="179"/>
  <c r="AU91" i="179" s="1"/>
  <c r="BB106" i="179"/>
  <c r="BB136" i="179"/>
  <c r="BJ136" i="179"/>
  <c r="BJ106" i="179"/>
  <c r="CM136" i="179"/>
  <c r="CM106" i="179"/>
  <c r="CU136" i="179"/>
  <c r="CJ94" i="179"/>
  <c r="AV97" i="179"/>
  <c r="BO97" i="179"/>
  <c r="CI97" i="179" s="1"/>
  <c r="AV100" i="179"/>
  <c r="AZ129" i="179"/>
  <c r="AZ125" i="179"/>
  <c r="CL125" i="179"/>
  <c r="CT125" i="179"/>
  <c r="CT129" i="179"/>
  <c r="DB125" i="179"/>
  <c r="DB129" i="179"/>
  <c r="BB130" i="179"/>
  <c r="BJ130" i="179"/>
  <c r="CV130" i="179"/>
  <c r="CJ112" i="179"/>
  <c r="AV115" i="179"/>
  <c r="AA121" i="179"/>
  <c r="AU121" i="179" s="1"/>
  <c r="BO121" i="179"/>
  <c r="CI121" i="179" s="1"/>
  <c r="I135" i="179"/>
  <c r="I137" i="179" s="1"/>
  <c r="I138" i="179" s="1"/>
  <c r="AX106" i="179"/>
  <c r="BP106" i="179"/>
  <c r="BO106" i="179" s="1"/>
  <c r="CI106" i="179" s="1"/>
  <c r="CQ106" i="179"/>
  <c r="CY136" i="179"/>
  <c r="CX106" i="179"/>
  <c r="BO105" i="179"/>
  <c r="CI105" i="179" s="1"/>
  <c r="AB125" i="179"/>
  <c r="CP125" i="179"/>
  <c r="CP129" i="179"/>
  <c r="CX129" i="179"/>
  <c r="CX125" i="179"/>
  <c r="AV108" i="179"/>
  <c r="BE125" i="179"/>
  <c r="CJ113" i="179"/>
  <c r="CJ119" i="179"/>
  <c r="AW125" i="179"/>
  <c r="BO107" i="179"/>
  <c r="CI107" i="179" s="1"/>
  <c r="BP125" i="179"/>
  <c r="AY130" i="179"/>
  <c r="BG130" i="179"/>
  <c r="CK130" i="179"/>
  <c r="CJ110" i="179"/>
  <c r="CS130" i="179"/>
  <c r="CS135" i="179" s="1"/>
  <c r="DA130" i="179"/>
  <c r="AB130" i="179"/>
  <c r="AA130" i="179" s="1"/>
  <c r="AU130" i="179" s="1"/>
  <c r="BK133" i="179"/>
  <c r="CM134" i="179"/>
  <c r="BO88" i="179"/>
  <c r="CI88" i="179" s="1"/>
  <c r="AZ136" i="179"/>
  <c r="BH136" i="179"/>
  <c r="BO95" i="179"/>
  <c r="CI95" i="179" s="1"/>
  <c r="AA100" i="179"/>
  <c r="AU100" i="179" s="1"/>
  <c r="CJ103" i="179"/>
  <c r="CZ129" i="179"/>
  <c r="CZ135" i="179" s="1"/>
  <c r="CZ137" i="179" s="1"/>
  <c r="CZ125" i="179"/>
  <c r="CJ109" i="179"/>
  <c r="CL130" i="179"/>
  <c r="CT130" i="179"/>
  <c r="DB130" i="179"/>
  <c r="CJ116" i="179"/>
  <c r="CJ120" i="179"/>
  <c r="CJ124" i="179"/>
  <c r="BA136" i="179"/>
  <c r="BI136" i="179"/>
  <c r="CK136" i="179"/>
  <c r="CS136" i="179"/>
  <c r="DA136" i="179"/>
  <c r="DA106" i="179"/>
  <c r="AX125" i="179"/>
  <c r="BF129" i="179"/>
  <c r="BF135" i="179" s="1"/>
  <c r="BF125" i="179"/>
  <c r="CR130" i="179"/>
  <c r="CR135" i="179" s="1"/>
  <c r="CR137" i="179" s="1"/>
  <c r="CZ130" i="179"/>
  <c r="BC129" i="179"/>
  <c r="BP136" i="179"/>
  <c r="BO136" i="179" s="1"/>
  <c r="CI136" i="179" s="1"/>
  <c r="BB125" i="179"/>
  <c r="BJ125" i="179"/>
  <c r="CM129" i="179"/>
  <c r="CM135" i="179" s="1"/>
  <c r="CM137" i="179" s="1"/>
  <c r="CU129" i="179"/>
  <c r="CU125" i="179"/>
  <c r="M135" i="179"/>
  <c r="M137" i="179" s="1"/>
  <c r="M138" i="179" s="1"/>
  <c r="U135" i="179"/>
  <c r="U137" i="179" s="1"/>
  <c r="BU135" i="179"/>
  <c r="BU137" i="179" s="1"/>
  <c r="BU138" i="179" s="1"/>
  <c r="CC135" i="179"/>
  <c r="CC137" i="179" s="1"/>
  <c r="AX136" i="179"/>
  <c r="BF136" i="179"/>
  <c r="CP136" i="179"/>
  <c r="CX136" i="179"/>
  <c r="CN129" i="179"/>
  <c r="CV129" i="179"/>
  <c r="AV110" i="179"/>
  <c r="BN130" i="179"/>
  <c r="CO130" i="179"/>
  <c r="CW130" i="179"/>
  <c r="AV114" i="179"/>
  <c r="AV118" i="179"/>
  <c r="CV125" i="179"/>
  <c r="N135" i="179"/>
  <c r="N137" i="179" s="1"/>
  <c r="V135" i="179"/>
  <c r="V137" i="179" s="1"/>
  <c r="AF135" i="179"/>
  <c r="AF137" i="179" s="1"/>
  <c r="AN135" i="179"/>
  <c r="AN137" i="179" s="1"/>
  <c r="AN138" i="179" s="1"/>
  <c r="AX129" i="179"/>
  <c r="BV135" i="179"/>
  <c r="BV137" i="179" s="1"/>
  <c r="BV138" i="179" s="1"/>
  <c r="CD135" i="179"/>
  <c r="CD137" i="179" s="1"/>
  <c r="BG136" i="179"/>
  <c r="BD129" i="179"/>
  <c r="BN125" i="179"/>
  <c r="AX130" i="179"/>
  <c r="BF130" i="179"/>
  <c r="CP130" i="179"/>
  <c r="CX130" i="179"/>
  <c r="CJ123" i="179"/>
  <c r="CM125" i="179"/>
  <c r="BN129" i="179"/>
  <c r="CE135" i="179"/>
  <c r="CE137" i="179" s="1"/>
  <c r="CE138" i="179" s="1"/>
  <c r="BP131" i="179"/>
  <c r="BL135" i="179"/>
  <c r="AB133" i="179"/>
  <c r="AA133" i="179" s="1"/>
  <c r="AU133" i="179" s="1"/>
  <c r="AW129" i="179"/>
  <c r="BE129" i="179"/>
  <c r="CO129" i="179"/>
  <c r="CW129" i="179"/>
  <c r="BD130" i="179"/>
  <c r="BQ135" i="179"/>
  <c r="BQ137" i="179" s="1"/>
  <c r="BQ138" i="179" s="1"/>
  <c r="BY135" i="179"/>
  <c r="BY137" i="179" s="1"/>
  <c r="CG135" i="179"/>
  <c r="CG137" i="179" s="1"/>
  <c r="CG138" i="179" s="1"/>
  <c r="AB132" i="179"/>
  <c r="BP133" i="179"/>
  <c r="BO133" i="179" s="1"/>
  <c r="CI133" i="179" s="1"/>
  <c r="AB134" i="179"/>
  <c r="G126" i="21"/>
  <c r="G124" i="21"/>
  <c r="G121" i="21"/>
  <c r="G120" i="21"/>
  <c r="G119" i="21"/>
  <c r="G32" i="21"/>
  <c r="G122" i="21" s="1"/>
  <c r="G21" i="21"/>
  <c r="G15" i="21"/>
  <c r="G117" i="21" s="1"/>
  <c r="G77" i="11"/>
  <c r="G78" i="11" s="1"/>
  <c r="K51" i="11"/>
  <c r="K48" i="11"/>
  <c r="J48" i="11"/>
  <c r="J49" i="11" s="1"/>
  <c r="K49" i="11" s="1"/>
  <c r="K44" i="11"/>
  <c r="J44" i="11"/>
  <c r="K43" i="11"/>
  <c r="K42" i="11"/>
  <c r="K41" i="11"/>
  <c r="K32" i="11"/>
  <c r="K31" i="11"/>
  <c r="K30" i="11"/>
  <c r="G21" i="8"/>
  <c r="G20" i="8"/>
  <c r="G19" i="8"/>
  <c r="J12" i="8"/>
  <c r="AL73" i="48"/>
  <c r="T73" i="48"/>
  <c r="S73" i="48"/>
  <c r="Q73" i="48"/>
  <c r="U72" i="48"/>
  <c r="AM71" i="48"/>
  <c r="AM73" i="48" s="1"/>
  <c r="AG71" i="48"/>
  <c r="U71" i="48"/>
  <c r="AN70" i="48"/>
  <c r="AK70" i="48"/>
  <c r="AJ70" i="48"/>
  <c r="U70" i="48"/>
  <c r="AI69" i="48"/>
  <c r="AC69" i="48"/>
  <c r="R69" i="48"/>
  <c r="AN68" i="48"/>
  <c r="AK68" i="48"/>
  <c r="AJ68" i="48"/>
  <c r="U68" i="48"/>
  <c r="U67" i="48"/>
  <c r="AM65" i="48"/>
  <c r="AL65" i="48"/>
  <c r="T65" i="48"/>
  <c r="S65" i="48"/>
  <c r="Q65" i="48"/>
  <c r="AM64" i="48"/>
  <c r="AI64" i="48"/>
  <c r="R64" i="48"/>
  <c r="U63" i="48"/>
  <c r="AC62" i="48"/>
  <c r="U62" i="48"/>
  <c r="AM61" i="48"/>
  <c r="AJ61" i="48"/>
  <c r="U61" i="48"/>
  <c r="AM60" i="48"/>
  <c r="U60" i="48"/>
  <c r="AM59" i="48"/>
  <c r="X59" i="48"/>
  <c r="AJ59" i="48" s="1"/>
  <c r="U59" i="48"/>
  <c r="AM58" i="48"/>
  <c r="AB58" i="48"/>
  <c r="U58" i="48"/>
  <c r="AM57" i="48"/>
  <c r="U57" i="48"/>
  <c r="AM56" i="48"/>
  <c r="AD56" i="48"/>
  <c r="U56" i="48"/>
  <c r="U55" i="48"/>
  <c r="AN54" i="48"/>
  <c r="AN65" i="48" s="1"/>
  <c r="AM54" i="48"/>
  <c r="U54" i="48"/>
  <c r="AM52" i="48"/>
  <c r="AL52" i="48"/>
  <c r="T52" i="48"/>
  <c r="S52" i="48"/>
  <c r="R52" i="48"/>
  <c r="Q52" i="48"/>
  <c r="AN51" i="48"/>
  <c r="AK51" i="48"/>
  <c r="AJ51" i="48"/>
  <c r="U51" i="48"/>
  <c r="AF50" i="48"/>
  <c r="U50" i="48"/>
  <c r="U49" i="48"/>
  <c r="U52" i="48" s="1"/>
  <c r="AN48" i="48"/>
  <c r="AL47" i="48"/>
  <c r="T47" i="48"/>
  <c r="S47" i="48"/>
  <c r="R47" i="48"/>
  <c r="Q47" i="48"/>
  <c r="AF46" i="48"/>
  <c r="U46" i="48"/>
  <c r="AN45" i="48"/>
  <c r="AK45" i="48"/>
  <c r="AJ45" i="48"/>
  <c r="U45" i="48"/>
  <c r="AC44" i="48"/>
  <c r="U44" i="48"/>
  <c r="AM43" i="48"/>
  <c r="AB43" i="48"/>
  <c r="U43" i="48"/>
  <c r="AM42" i="48"/>
  <c r="AM47" i="48" s="1"/>
  <c r="AG42" i="48"/>
  <c r="U42" i="48"/>
  <c r="AN41" i="48"/>
  <c r="AK41" i="48"/>
  <c r="AJ41" i="48"/>
  <c r="U41" i="48"/>
  <c r="U40" i="48"/>
  <c r="U47" i="48" s="1"/>
  <c r="R38" i="48"/>
  <c r="Q38" i="48"/>
  <c r="AM37" i="48"/>
  <c r="U37" i="48"/>
  <c r="U36" i="48"/>
  <c r="U35" i="48"/>
  <c r="X34" i="48"/>
  <c r="AJ34" i="48" s="1"/>
  <c r="U34" i="48"/>
  <c r="AB33" i="48"/>
  <c r="U33" i="48"/>
  <c r="AM32" i="48"/>
  <c r="AH32" i="48"/>
  <c r="U32" i="48"/>
  <c r="AM31" i="48"/>
  <c r="AL31" i="48"/>
  <c r="AL38" i="48" s="1"/>
  <c r="AJ31" i="48"/>
  <c r="U31" i="48"/>
  <c r="AE30" i="48"/>
  <c r="U30" i="48"/>
  <c r="AM29" i="48"/>
  <c r="U29" i="48"/>
  <c r="AH28" i="48"/>
  <c r="U28" i="48"/>
  <c r="AD27" i="48"/>
  <c r="U27" i="48"/>
  <c r="U26" i="48"/>
  <c r="S25" i="48"/>
  <c r="AM24" i="48"/>
  <c r="U24" i="48"/>
  <c r="U23" i="48"/>
  <c r="AN22" i="48"/>
  <c r="AK22" i="48"/>
  <c r="AJ22" i="48"/>
  <c r="U22" i="48"/>
  <c r="U21" i="48"/>
  <c r="AH20" i="48"/>
  <c r="U20" i="48"/>
  <c r="AI19" i="48"/>
  <c r="U19" i="48"/>
  <c r="U18" i="48"/>
  <c r="AN17" i="48"/>
  <c r="AK17" i="48"/>
  <c r="AJ17" i="48"/>
  <c r="U17" i="48"/>
  <c r="AM16" i="48"/>
  <c r="U16" i="48"/>
  <c r="AM15" i="48"/>
  <c r="AM38" i="48" s="1"/>
  <c r="U15" i="48"/>
  <c r="AL13" i="48"/>
  <c r="T13" i="48"/>
  <c r="S13" i="48"/>
  <c r="R13" i="48"/>
  <c r="Q13" i="48"/>
  <c r="AM12" i="48"/>
  <c r="U12" i="48"/>
  <c r="AN11" i="48"/>
  <c r="AK11" i="48"/>
  <c r="AJ11" i="48"/>
  <c r="U11" i="48"/>
  <c r="AM10" i="48"/>
  <c r="AM13" i="48" s="1"/>
  <c r="AL10" i="48"/>
  <c r="AJ10" i="48"/>
  <c r="U10" i="48"/>
  <c r="AN9" i="48"/>
  <c r="AL9" i="48"/>
  <c r="W9" i="48"/>
  <c r="AK9" i="48" s="1"/>
  <c r="U9" i="48"/>
  <c r="U8" i="48"/>
  <c r="U13" i="48" s="1"/>
  <c r="AM6" i="48"/>
  <c r="AL6" i="48"/>
  <c r="U6" i="48"/>
  <c r="T6" i="48"/>
  <c r="S6" i="48"/>
  <c r="R6" i="48"/>
  <c r="Q6" i="48"/>
  <c r="AM5" i="48"/>
  <c r="U5" i="48"/>
  <c r="AN4" i="48"/>
  <c r="AK4" i="48"/>
  <c r="AJ4" i="48"/>
  <c r="U4" i="48"/>
  <c r="U3" i="48"/>
  <c r="Q298" i="45"/>
  <c r="Y293" i="45"/>
  <c r="V292" i="45"/>
  <c r="AC291" i="45"/>
  <c r="AA291" i="45"/>
  <c r="Y291" i="45"/>
  <c r="U291" i="45"/>
  <c r="S291" i="45"/>
  <c r="X290" i="45"/>
  <c r="AC289" i="45"/>
  <c r="U289" i="45"/>
  <c r="Z288" i="45"/>
  <c r="Z294" i="45" s="1"/>
  <c r="Z296" i="45" s="1"/>
  <c r="R288" i="45"/>
  <c r="R294" i="45" s="1"/>
  <c r="R296" i="45" s="1"/>
  <c r="Q287" i="45"/>
  <c r="AC284" i="45"/>
  <c r="AB284" i="45"/>
  <c r="AA284" i="45"/>
  <c r="X284" i="45"/>
  <c r="W284" i="45"/>
  <c r="T284" i="45"/>
  <c r="S284" i="45"/>
  <c r="AC282" i="45"/>
  <c r="AA282" i="45"/>
  <c r="Y282" i="45"/>
  <c r="W282" i="45"/>
  <c r="W283" i="45" s="1"/>
  <c r="U282" i="45"/>
  <c r="S282" i="45"/>
  <c r="Q282" i="45"/>
  <c r="AC281" i="45"/>
  <c r="AB281" i="45"/>
  <c r="AA281" i="45"/>
  <c r="Z281" i="45"/>
  <c r="Y281" i="45"/>
  <c r="X281" i="45"/>
  <c r="W281" i="45"/>
  <c r="V281" i="45"/>
  <c r="U281" i="45"/>
  <c r="T281" i="45"/>
  <c r="S281" i="45"/>
  <c r="R281" i="45"/>
  <c r="Q281" i="45" s="1"/>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s="1"/>
  <c r="F279" i="45"/>
  <c r="D279" i="45"/>
  <c r="C279" i="45"/>
  <c r="B279" i="45"/>
  <c r="AA278" i="45"/>
  <c r="W278" i="45"/>
  <c r="S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s="1"/>
  <c r="AC275" i="45"/>
  <c r="AB275" i="45"/>
  <c r="AA275" i="45"/>
  <c r="Z275" i="45"/>
  <c r="Y275" i="45"/>
  <c r="X275" i="45"/>
  <c r="W275" i="45"/>
  <c r="V275" i="45"/>
  <c r="U275" i="45"/>
  <c r="T275" i="45"/>
  <c r="S275" i="45"/>
  <c r="R275" i="45"/>
  <c r="Q275" i="45"/>
  <c r="AC274" i="45"/>
  <c r="AI71" i="48" s="1"/>
  <c r="AB274" i="45"/>
  <c r="AA274" i="45"/>
  <c r="Z274" i="45"/>
  <c r="Y274" i="45"/>
  <c r="AE71" i="48" s="1"/>
  <c r="X274" i="45"/>
  <c r="W274" i="45"/>
  <c r="AC71" i="48" s="1"/>
  <c r="V274" i="45"/>
  <c r="U274" i="45"/>
  <c r="AA71" i="48" s="1"/>
  <c r="T274" i="45"/>
  <c r="S274" i="45"/>
  <c r="Y71" i="48" s="1"/>
  <c r="R274" i="45"/>
  <c r="A274" i="45"/>
  <c r="AC273" i="45"/>
  <c r="AB273" i="45"/>
  <c r="AA273" i="45"/>
  <c r="Z273" i="45"/>
  <c r="Y273" i="45"/>
  <c r="X273" i="45"/>
  <c r="W273" i="45"/>
  <c r="V273" i="45"/>
  <c r="U273" i="45"/>
  <c r="T273" i="45"/>
  <c r="S273" i="45"/>
  <c r="R273" i="45"/>
  <c r="Q273" i="45" s="1"/>
  <c r="C273" i="45"/>
  <c r="C274" i="45" s="1"/>
  <c r="A273" i="45"/>
  <c r="AC272" i="45"/>
  <c r="AB272" i="45"/>
  <c r="AA272" i="45"/>
  <c r="Z272" i="45"/>
  <c r="Y272" i="45"/>
  <c r="X272" i="45"/>
  <c r="W272" i="45"/>
  <c r="V272" i="45"/>
  <c r="U272" i="45"/>
  <c r="T272" i="45"/>
  <c r="S272" i="45"/>
  <c r="R272" i="45"/>
  <c r="Q272" i="45" s="1"/>
  <c r="AC271" i="45"/>
  <c r="AB271" i="45"/>
  <c r="AA271" i="45"/>
  <c r="Z271" i="45"/>
  <c r="Y271" i="45"/>
  <c r="X271" i="45"/>
  <c r="W271" i="45"/>
  <c r="V271" i="45"/>
  <c r="U271" i="45"/>
  <c r="T271" i="45"/>
  <c r="S271" i="45"/>
  <c r="R271" i="45"/>
  <c r="Q271" i="45"/>
  <c r="AC270" i="45"/>
  <c r="AC278" i="45" s="1"/>
  <c r="AB270" i="45"/>
  <c r="AA270" i="45"/>
  <c r="AG69" i="48" s="1"/>
  <c r="Z270" i="45"/>
  <c r="AF69" i="48" s="1"/>
  <c r="Y270" i="45"/>
  <c r="AE69" i="48" s="1"/>
  <c r="X270" i="45"/>
  <c r="AD69" i="48" s="1"/>
  <c r="W270" i="45"/>
  <c r="V270" i="45"/>
  <c r="AB69" i="48" s="1"/>
  <c r="U270" i="45"/>
  <c r="AA69" i="48" s="1"/>
  <c r="T270" i="45"/>
  <c r="S270" i="45"/>
  <c r="Y69" i="48" s="1"/>
  <c r="R270" i="45"/>
  <c r="F270" i="45"/>
  <c r="F273" i="45" s="1"/>
  <c r="F274" i="45" s="1"/>
  <c r="D270" i="45"/>
  <c r="D273" i="45" s="1"/>
  <c r="D274" i="45" s="1"/>
  <c r="C270" i="45"/>
  <c r="B270" i="45"/>
  <c r="B273" i="45" s="1"/>
  <c r="B274" i="45" s="1"/>
  <c r="AB265" i="45"/>
  <c r="X265" i="45"/>
  <c r="T265" i="45"/>
  <c r="AB264" i="45"/>
  <c r="AH67" i="48" s="1"/>
  <c r="AH73" i="48" s="1"/>
  <c r="Z264" i="45"/>
  <c r="X264" i="45"/>
  <c r="AD67" i="48" s="1"/>
  <c r="AD73" i="48" s="1"/>
  <c r="V264" i="45"/>
  <c r="AB67" i="48" s="1"/>
  <c r="AB73" i="48" s="1"/>
  <c r="T264" i="45"/>
  <c r="Z67" i="48" s="1"/>
  <c r="Z73" i="48" s="1"/>
  <c r="R264" i="45"/>
  <c r="AC263" i="45"/>
  <c r="AC264" i="45" s="1"/>
  <c r="AB263" i="45"/>
  <c r="AA263" i="45"/>
  <c r="AA264" i="45" s="1"/>
  <c r="Z263" i="45"/>
  <c r="Z284" i="45" s="1"/>
  <c r="Y263" i="45"/>
  <c r="Y264" i="45" s="1"/>
  <c r="X263" i="45"/>
  <c r="W263" i="45"/>
  <c r="W264" i="45" s="1"/>
  <c r="V263" i="45"/>
  <c r="V284" i="45" s="1"/>
  <c r="U263" i="45"/>
  <c r="U264" i="45" s="1"/>
  <c r="T263" i="45"/>
  <c r="S263" i="45"/>
  <c r="S264" i="45" s="1"/>
  <c r="S265" i="45" s="1"/>
  <c r="R263" i="45"/>
  <c r="R284" i="45" s="1"/>
  <c r="Q263" i="45"/>
  <c r="Q264" i="45" s="1"/>
  <c r="F263" i="45"/>
  <c r="D263" i="45"/>
  <c r="C263" i="45"/>
  <c r="B263" i="45"/>
  <c r="AC256" i="45"/>
  <c r="AB256" i="45"/>
  <c r="AB257" i="45" s="1"/>
  <c r="X256" i="45"/>
  <c r="X257" i="45" s="1"/>
  <c r="T256" i="45"/>
  <c r="S256" i="45"/>
  <c r="AC255" i="45"/>
  <c r="AB255" i="45"/>
  <c r="AA255" i="45"/>
  <c r="Z255" i="45"/>
  <c r="Y255" i="45"/>
  <c r="X255" i="45"/>
  <c r="W255" i="45"/>
  <c r="V255" i="45"/>
  <c r="U255" i="45"/>
  <c r="T255" i="45"/>
  <c r="S255" i="45"/>
  <c r="R255" i="45"/>
  <c r="Q255" i="45" s="1"/>
  <c r="AC254" i="45"/>
  <c r="AB254" i="45"/>
  <c r="AH64" i="48" s="1"/>
  <c r="AA254" i="45"/>
  <c r="AG64" i="48" s="1"/>
  <c r="Z254" i="45"/>
  <c r="AF64" i="48" s="1"/>
  <c r="Y254" i="45"/>
  <c r="AE64" i="48" s="1"/>
  <c r="X254" i="45"/>
  <c r="AD64" i="48" s="1"/>
  <c r="W254" i="45"/>
  <c r="AC64" i="48" s="1"/>
  <c r="V254" i="45"/>
  <c r="AB64" i="48" s="1"/>
  <c r="U254" i="45"/>
  <c r="AA64" i="48" s="1"/>
  <c r="T254" i="45"/>
  <c r="Z64" i="48" s="1"/>
  <c r="S254" i="45"/>
  <c r="Y64" i="48" s="1"/>
  <c r="R254" i="45"/>
  <c r="X64" i="48" s="1"/>
  <c r="AJ64" i="48" s="1"/>
  <c r="Q254" i="45"/>
  <c r="W64" i="48" s="1"/>
  <c r="F254" i="45"/>
  <c r="D254" i="45"/>
  <c r="C254" i="45"/>
  <c r="AC253" i="45"/>
  <c r="AI63" i="48" s="1"/>
  <c r="AB253" i="45"/>
  <c r="AH63" i="48" s="1"/>
  <c r="AA253" i="45"/>
  <c r="Z253" i="45"/>
  <c r="AF63" i="48" s="1"/>
  <c r="Y253" i="45"/>
  <c r="AE63" i="48" s="1"/>
  <c r="X253" i="45"/>
  <c r="AD63" i="48" s="1"/>
  <c r="W253" i="45"/>
  <c r="V253" i="45"/>
  <c r="AB63" i="48" s="1"/>
  <c r="U253" i="45"/>
  <c r="AA63" i="48" s="1"/>
  <c r="T253" i="45"/>
  <c r="Z63" i="48" s="1"/>
  <c r="S253" i="45"/>
  <c r="Y63" i="48" s="1"/>
  <c r="R253" i="45"/>
  <c r="X63" i="48" s="1"/>
  <c r="AJ63" i="48" s="1"/>
  <c r="Q253" i="45"/>
  <c r="W63" i="48" s="1"/>
  <c r="F253" i="45"/>
  <c r="D253" i="45"/>
  <c r="C253" i="45"/>
  <c r="B253" i="45"/>
  <c r="AC252" i="45"/>
  <c r="AI62" i="48" s="1"/>
  <c r="AA252" i="45"/>
  <c r="AG62" i="48" s="1"/>
  <c r="Y252" i="45"/>
  <c r="AE62" i="48" s="1"/>
  <c r="W252" i="45"/>
  <c r="U252" i="45"/>
  <c r="AA62" i="48" s="1"/>
  <c r="S252" i="45"/>
  <c r="Y62" i="48" s="1"/>
  <c r="AC251" i="45"/>
  <c r="AB251" i="45"/>
  <c r="AB252" i="45" s="1"/>
  <c r="AH62" i="48" s="1"/>
  <c r="AA251" i="45"/>
  <c r="Z251" i="45"/>
  <c r="Z252" i="45" s="1"/>
  <c r="AF62" i="48" s="1"/>
  <c r="Y251" i="45"/>
  <c r="X251" i="45"/>
  <c r="X252" i="45" s="1"/>
  <c r="AD62" i="48" s="1"/>
  <c r="W251" i="45"/>
  <c r="V251" i="45"/>
  <c r="V252" i="45" s="1"/>
  <c r="AB62" i="48" s="1"/>
  <c r="U251" i="45"/>
  <c r="T251" i="45"/>
  <c r="T252" i="45" s="1"/>
  <c r="Z62" i="48" s="1"/>
  <c r="S251" i="45"/>
  <c r="R251" i="45"/>
  <c r="F251" i="45"/>
  <c r="D251" i="45"/>
  <c r="C251" i="45"/>
  <c r="B251" i="45"/>
  <c r="AB250" i="45"/>
  <c r="Z250" i="45"/>
  <c r="X250" i="45"/>
  <c r="V250" i="45"/>
  <c r="T250" i="45"/>
  <c r="R250" i="45"/>
  <c r="AC249" i="45"/>
  <c r="AI61" i="48" s="1"/>
  <c r="AB249" i="45"/>
  <c r="AH61" i="48" s="1"/>
  <c r="AA249" i="45"/>
  <c r="AG61" i="48" s="1"/>
  <c r="Z249" i="45"/>
  <c r="AF61" i="48" s="1"/>
  <c r="Y249" i="45"/>
  <c r="AE61" i="48" s="1"/>
  <c r="X249" i="45"/>
  <c r="AD61" i="48" s="1"/>
  <c r="W249" i="45"/>
  <c r="AC61" i="48" s="1"/>
  <c r="V249" i="45"/>
  <c r="AB61" i="48" s="1"/>
  <c r="U249" i="45"/>
  <c r="AA61" i="48" s="1"/>
  <c r="T249" i="45"/>
  <c r="Z61" i="48" s="1"/>
  <c r="S249" i="45"/>
  <c r="Y61" i="48" s="1"/>
  <c r="R249" i="45"/>
  <c r="X61" i="48" s="1"/>
  <c r="Q249" i="45"/>
  <c r="W61" i="48" s="1"/>
  <c r="F249" i="45"/>
  <c r="D249" i="45"/>
  <c r="C249" i="45"/>
  <c r="B249" i="45"/>
  <c r="A249" i="45"/>
  <c r="AC248" i="45"/>
  <c r="AI60" i="48" s="1"/>
  <c r="AB248" i="45"/>
  <c r="AH60" i="48" s="1"/>
  <c r="AA248" i="45"/>
  <c r="AG60" i="48" s="1"/>
  <c r="Z248" i="45"/>
  <c r="AF60" i="48" s="1"/>
  <c r="Y248" i="45"/>
  <c r="AE60" i="48" s="1"/>
  <c r="X248" i="45"/>
  <c r="AD60" i="48" s="1"/>
  <c r="W248" i="45"/>
  <c r="AC60" i="48" s="1"/>
  <c r="V248" i="45"/>
  <c r="AB60" i="48" s="1"/>
  <c r="U248" i="45"/>
  <c r="AA60" i="48" s="1"/>
  <c r="T248" i="45"/>
  <c r="Z60" i="48" s="1"/>
  <c r="S248" i="45"/>
  <c r="Y60" i="48" s="1"/>
  <c r="R248" i="45"/>
  <c r="X60" i="48" s="1"/>
  <c r="AJ60" i="48" s="1"/>
  <c r="Q248" i="45"/>
  <c r="W60" i="48" s="1"/>
  <c r="F248" i="45"/>
  <c r="D248" i="45"/>
  <c r="C248" i="45"/>
  <c r="AC247" i="45"/>
  <c r="AI59" i="48" s="1"/>
  <c r="AB247" i="45"/>
  <c r="AH59" i="48" s="1"/>
  <c r="AA247" i="45"/>
  <c r="AG59" i="48" s="1"/>
  <c r="Z247" i="45"/>
  <c r="AF59" i="48" s="1"/>
  <c r="Y247" i="45"/>
  <c r="AE59" i="48" s="1"/>
  <c r="X247" i="45"/>
  <c r="AD59" i="48" s="1"/>
  <c r="W247" i="45"/>
  <c r="AC59" i="48" s="1"/>
  <c r="V247" i="45"/>
  <c r="AB59" i="48" s="1"/>
  <c r="U247" i="45"/>
  <c r="AA59" i="48" s="1"/>
  <c r="T247" i="45"/>
  <c r="Z59" i="48" s="1"/>
  <c r="S247" i="45"/>
  <c r="Y59" i="48" s="1"/>
  <c r="R247" i="45"/>
  <c r="Q247" i="45"/>
  <c r="W59" i="48" s="1"/>
  <c r="F247" i="45"/>
  <c r="D247" i="45"/>
  <c r="C247" i="45"/>
  <c r="AC246" i="45"/>
  <c r="AI58" i="48" s="1"/>
  <c r="AB246" i="45"/>
  <c r="AH58" i="48" s="1"/>
  <c r="AA246" i="45"/>
  <c r="AG58" i="48" s="1"/>
  <c r="Z246" i="45"/>
  <c r="AF58" i="48" s="1"/>
  <c r="Y246" i="45"/>
  <c r="AE58" i="48" s="1"/>
  <c r="X246" i="45"/>
  <c r="AD58" i="48" s="1"/>
  <c r="W246" i="45"/>
  <c r="AC58" i="48" s="1"/>
  <c r="V246" i="45"/>
  <c r="U246" i="45"/>
  <c r="AA58" i="48" s="1"/>
  <c r="T246" i="45"/>
  <c r="Z58" i="48" s="1"/>
  <c r="S246" i="45"/>
  <c r="Y58" i="48" s="1"/>
  <c r="R246" i="45"/>
  <c r="X58" i="48" s="1"/>
  <c r="AJ58" i="48" s="1"/>
  <c r="Q246" i="45"/>
  <c r="W58" i="48" s="1"/>
  <c r="AN58" i="48" s="1"/>
  <c r="F246" i="45"/>
  <c r="D246" i="45"/>
  <c r="C246" i="45"/>
  <c r="AC245" i="45"/>
  <c r="AI57" i="48" s="1"/>
  <c r="AB245" i="45"/>
  <c r="AH57" i="48" s="1"/>
  <c r="AA245" i="45"/>
  <c r="AG57" i="48" s="1"/>
  <c r="Z245" i="45"/>
  <c r="AF57" i="48" s="1"/>
  <c r="Y245" i="45"/>
  <c r="AE57" i="48" s="1"/>
  <c r="X245" i="45"/>
  <c r="AD57" i="48" s="1"/>
  <c r="W245" i="45"/>
  <c r="AC57" i="48" s="1"/>
  <c r="V245" i="45"/>
  <c r="AB57" i="48" s="1"/>
  <c r="U245" i="45"/>
  <c r="AA57" i="48" s="1"/>
  <c r="T245" i="45"/>
  <c r="Z57" i="48" s="1"/>
  <c r="S245" i="45"/>
  <c r="Y57" i="48" s="1"/>
  <c r="R245" i="45"/>
  <c r="X57" i="48" s="1"/>
  <c r="AJ57" i="48" s="1"/>
  <c r="Q245" i="45"/>
  <c r="W57" i="48" s="1"/>
  <c r="F245" i="45"/>
  <c r="D245" i="45"/>
  <c r="C245" i="45"/>
  <c r="AC244" i="45"/>
  <c r="AB244" i="45"/>
  <c r="AH56" i="48" s="1"/>
  <c r="AA244" i="45"/>
  <c r="Z244" i="45"/>
  <c r="Z295" i="45" s="1"/>
  <c r="Y244" i="45"/>
  <c r="X244" i="45"/>
  <c r="X295" i="45" s="1"/>
  <c r="W244" i="45"/>
  <c r="W295" i="45" s="1"/>
  <c r="V244" i="45"/>
  <c r="AB56" i="48" s="1"/>
  <c r="U244" i="45"/>
  <c r="T244" i="45"/>
  <c r="Z56" i="48" s="1"/>
  <c r="S244" i="45"/>
  <c r="S295" i="45" s="1"/>
  <c r="R244" i="45"/>
  <c r="R295" i="45" s="1"/>
  <c r="Q244" i="45"/>
  <c r="F244" i="45"/>
  <c r="D244" i="45"/>
  <c r="C244" i="45"/>
  <c r="B244" i="45"/>
  <c r="AC239" i="45"/>
  <c r="Y239" i="45"/>
  <c r="U239" i="45"/>
  <c r="AC238" i="45"/>
  <c r="AI55" i="48" s="1"/>
  <c r="AA238" i="45"/>
  <c r="Y238" i="45"/>
  <c r="AE55" i="48" s="1"/>
  <c r="W238" i="45"/>
  <c r="AC55" i="48" s="1"/>
  <c r="U238" i="45"/>
  <c r="AA55" i="48" s="1"/>
  <c r="S238" i="45"/>
  <c r="AC237" i="45"/>
  <c r="AB237" i="45"/>
  <c r="AB238" i="45" s="1"/>
  <c r="AA237" i="45"/>
  <c r="Z237" i="45"/>
  <c r="Z238" i="45" s="1"/>
  <c r="Y237" i="45"/>
  <c r="X237" i="45"/>
  <c r="X238" i="45" s="1"/>
  <c r="W237" i="45"/>
  <c r="V237" i="45"/>
  <c r="V238" i="45" s="1"/>
  <c r="U237" i="45"/>
  <c r="T237" i="45"/>
  <c r="T238" i="45" s="1"/>
  <c r="S237" i="45"/>
  <c r="R237" i="45"/>
  <c r="F237" i="45"/>
  <c r="D237" i="45"/>
  <c r="C237" i="45"/>
  <c r="B237" i="45"/>
  <c r="Z236" i="45"/>
  <c r="AF54" i="48" s="1"/>
  <c r="R236" i="45"/>
  <c r="X54" i="48" s="1"/>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s="1"/>
  <c r="AC233" i="45"/>
  <c r="AB233" i="45"/>
  <c r="AA233" i="45"/>
  <c r="Z233" i="45"/>
  <c r="Y233" i="45"/>
  <c r="X233" i="45"/>
  <c r="W233" i="45"/>
  <c r="V233" i="45"/>
  <c r="U233" i="45"/>
  <c r="T233" i="45"/>
  <c r="S233" i="45"/>
  <c r="R233" i="45"/>
  <c r="Q233" i="45"/>
  <c r="AC232" i="45"/>
  <c r="AC236" i="45" s="1"/>
  <c r="AI54" i="48" s="1"/>
  <c r="AB232" i="45"/>
  <c r="AB236" i="45" s="1"/>
  <c r="AH54" i="48" s="1"/>
  <c r="AH65" i="48" s="1"/>
  <c r="AA232" i="45"/>
  <c r="AA236" i="45" s="1"/>
  <c r="AG54" i="48" s="1"/>
  <c r="Z232" i="45"/>
  <c r="Y232" i="45"/>
  <c r="Y236" i="45" s="1"/>
  <c r="AE54" i="48" s="1"/>
  <c r="AE65" i="48" s="1"/>
  <c r="X232" i="45"/>
  <c r="X236" i="45" s="1"/>
  <c r="AD54" i="48" s="1"/>
  <c r="AD65" i="48" s="1"/>
  <c r="W232" i="45"/>
  <c r="W236" i="45" s="1"/>
  <c r="AC54" i="48" s="1"/>
  <c r="AC65" i="48" s="1"/>
  <c r="V232" i="45"/>
  <c r="V236" i="45" s="1"/>
  <c r="AB54" i="48" s="1"/>
  <c r="AB65" i="48" s="1"/>
  <c r="U232" i="45"/>
  <c r="U236" i="45" s="1"/>
  <c r="AA54" i="48" s="1"/>
  <c r="AA65" i="48" s="1"/>
  <c r="T232" i="45"/>
  <c r="T236" i="45" s="1"/>
  <c r="Z54" i="48" s="1"/>
  <c r="Z65" i="48" s="1"/>
  <c r="S232" i="45"/>
  <c r="S236" i="45" s="1"/>
  <c r="Y54" i="48" s="1"/>
  <c r="Y65" i="48" s="1"/>
  <c r="R232" i="45"/>
  <c r="Q232" i="45" s="1"/>
  <c r="Q236" i="45" s="1"/>
  <c r="W54" i="48" s="1"/>
  <c r="F232" i="45"/>
  <c r="D232" i="45"/>
  <c r="C232" i="45"/>
  <c r="B232" i="45"/>
  <c r="Z226" i="45"/>
  <c r="Z227" i="45" s="1"/>
  <c r="V226" i="45"/>
  <c r="V227" i="45" s="1"/>
  <c r="AB225" i="45"/>
  <c r="AH50" i="48" s="1"/>
  <c r="Z225" i="45"/>
  <c r="X225" i="45"/>
  <c r="V225" i="45"/>
  <c r="AB50" i="48" s="1"/>
  <c r="T225" i="45"/>
  <c r="Z50" i="48" s="1"/>
  <c r="R225" i="45"/>
  <c r="X50" i="48" s="1"/>
  <c r="AJ50" i="48" s="1"/>
  <c r="AC224" i="45"/>
  <c r="AC225" i="45" s="1"/>
  <c r="AB224" i="45"/>
  <c r="AA224" i="45"/>
  <c r="AA225" i="45" s="1"/>
  <c r="Z224" i="45"/>
  <c r="Y224" i="45"/>
  <c r="Y225" i="45" s="1"/>
  <c r="X224" i="45"/>
  <c r="W224" i="45"/>
  <c r="W225" i="45" s="1"/>
  <c r="V224" i="45"/>
  <c r="U224" i="45"/>
  <c r="U225" i="45" s="1"/>
  <c r="T224" i="45"/>
  <c r="S224" i="45"/>
  <c r="S225" i="45" s="1"/>
  <c r="R224" i="45"/>
  <c r="Q224" i="45"/>
  <c r="Q225" i="45" s="1"/>
  <c r="F224" i="45"/>
  <c r="D224" i="45"/>
  <c r="C224" i="45"/>
  <c r="B224" i="45"/>
  <c r="AC223" i="45"/>
  <c r="AI49" i="48" s="1"/>
  <c r="AA223" i="45"/>
  <c r="AG49" i="48" s="1"/>
  <c r="Y223" i="45"/>
  <c r="AE49" i="48" s="1"/>
  <c r="AE52" i="48" s="1"/>
  <c r="W223" i="45"/>
  <c r="AC49" i="48" s="1"/>
  <c r="AC52" i="48" s="1"/>
  <c r="U223" i="45"/>
  <c r="AA49" i="48" s="1"/>
  <c r="AA52" i="48" s="1"/>
  <c r="S223" i="45"/>
  <c r="Y49" i="48" s="1"/>
  <c r="Y52" i="48" s="1"/>
  <c r="AC222" i="45"/>
  <c r="AB222" i="45"/>
  <c r="AB223" i="45" s="1"/>
  <c r="AH49" i="48" s="1"/>
  <c r="AH52" i="48" s="1"/>
  <c r="AA222" i="45"/>
  <c r="Z222" i="45"/>
  <c r="Z223" i="45" s="1"/>
  <c r="AF49" i="48" s="1"/>
  <c r="Y222" i="45"/>
  <c r="X222" i="45"/>
  <c r="X223" i="45" s="1"/>
  <c r="AD49" i="48" s="1"/>
  <c r="AD52" i="48" s="1"/>
  <c r="W222" i="45"/>
  <c r="V222" i="45"/>
  <c r="V223" i="45" s="1"/>
  <c r="AB49" i="48" s="1"/>
  <c r="AB52" i="48" s="1"/>
  <c r="U222" i="45"/>
  <c r="T222" i="45"/>
  <c r="T223" i="45" s="1"/>
  <c r="Z49" i="48" s="1"/>
  <c r="Z52" i="48" s="1"/>
  <c r="S222" i="45"/>
  <c r="R222" i="45"/>
  <c r="F222" i="45"/>
  <c r="D222" i="45"/>
  <c r="C222" i="45"/>
  <c r="B222" i="45"/>
  <c r="AB217" i="45"/>
  <c r="Z217" i="45"/>
  <c r="X217" i="45"/>
  <c r="V217" i="45"/>
  <c r="T217" i="45"/>
  <c r="R217" i="45"/>
  <c r="AC216" i="45"/>
  <c r="AC217" i="45" s="1"/>
  <c r="AB216" i="45"/>
  <c r="AA216" i="45"/>
  <c r="AA217" i="45" s="1"/>
  <c r="AG46" i="48" s="1"/>
  <c r="Z216" i="45"/>
  <c r="Y216" i="45"/>
  <c r="Y217" i="45" s="1"/>
  <c r="X216" i="45"/>
  <c r="W216" i="45"/>
  <c r="W217" i="45" s="1"/>
  <c r="AC46" i="48" s="1"/>
  <c r="V216" i="45"/>
  <c r="U216" i="45"/>
  <c r="U217" i="45" s="1"/>
  <c r="T216" i="45"/>
  <c r="S216" i="45"/>
  <c r="S217" i="45" s="1"/>
  <c r="Y46" i="48" s="1"/>
  <c r="R216" i="45"/>
  <c r="Q216" i="45"/>
  <c r="Q217" i="45" s="1"/>
  <c r="F216" i="45"/>
  <c r="E216" i="45"/>
  <c r="D216" i="45"/>
  <c r="C216" i="45"/>
  <c r="B216" i="45"/>
  <c r="AB215" i="45"/>
  <c r="Z215" i="45"/>
  <c r="X215" i="45"/>
  <c r="V215" i="45"/>
  <c r="T215" i="45"/>
  <c r="R215" i="45"/>
  <c r="AC214" i="45"/>
  <c r="AC215" i="45" s="1"/>
  <c r="AB214" i="45"/>
  <c r="AA214" i="45"/>
  <c r="AA215" i="45" s="1"/>
  <c r="Z214" i="45"/>
  <c r="Y214" i="45"/>
  <c r="Y215" i="45" s="1"/>
  <c r="X214" i="45"/>
  <c r="W214" i="45"/>
  <c r="W215" i="45" s="1"/>
  <c r="V214" i="45"/>
  <c r="U214" i="45"/>
  <c r="U215" i="45" s="1"/>
  <c r="T214" i="45"/>
  <c r="S214" i="45"/>
  <c r="S215" i="45" s="1"/>
  <c r="R214" i="45"/>
  <c r="Q214" i="45"/>
  <c r="Q215" i="45" s="1"/>
  <c r="F214" i="45"/>
  <c r="C214" i="45"/>
  <c r="AC213" i="45"/>
  <c r="AI44" i="48" s="1"/>
  <c r="AA213" i="45"/>
  <c r="AG44" i="48" s="1"/>
  <c r="Y213" i="45"/>
  <c r="AE44" i="48" s="1"/>
  <c r="W213" i="45"/>
  <c r="U213" i="45"/>
  <c r="AA44" i="48" s="1"/>
  <c r="S213" i="45"/>
  <c r="Y44" i="48" s="1"/>
  <c r="AC212" i="45"/>
  <c r="AB212" i="45"/>
  <c r="AA212" i="45"/>
  <c r="Z212" i="45"/>
  <c r="Y212" i="45"/>
  <c r="X212" i="45"/>
  <c r="W212" i="45"/>
  <c r="V212" i="45"/>
  <c r="U212" i="45"/>
  <c r="T212" i="45"/>
  <c r="S212" i="45"/>
  <c r="R212" i="45"/>
  <c r="Q212" i="45" s="1"/>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s="1"/>
  <c r="AC209" i="45"/>
  <c r="AB209" i="45"/>
  <c r="AA209" i="45"/>
  <c r="Z209" i="45"/>
  <c r="Y209" i="45"/>
  <c r="X209" i="45"/>
  <c r="W209" i="45"/>
  <c r="V209" i="45"/>
  <c r="U209" i="45"/>
  <c r="T209" i="45"/>
  <c r="S209" i="45"/>
  <c r="R209" i="45"/>
  <c r="Q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s="1"/>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s="1"/>
  <c r="AC204" i="45"/>
  <c r="AB204" i="45"/>
  <c r="AA204" i="45"/>
  <c r="Z204" i="45"/>
  <c r="Y204" i="45"/>
  <c r="X204" i="45"/>
  <c r="W204" i="45"/>
  <c r="V204" i="45"/>
  <c r="U204" i="45"/>
  <c r="T204" i="45"/>
  <c r="S204" i="45"/>
  <c r="R204" i="45"/>
  <c r="Q204" i="45" s="1"/>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s="1"/>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s="1"/>
  <c r="AC199" i="45"/>
  <c r="AB199" i="45"/>
  <c r="AA199" i="45"/>
  <c r="Z199" i="45"/>
  <c r="Y199" i="45"/>
  <c r="X199" i="45"/>
  <c r="W199" i="45"/>
  <c r="V199" i="45"/>
  <c r="U199" i="45"/>
  <c r="T199" i="45"/>
  <c r="S199" i="45"/>
  <c r="R199" i="45"/>
  <c r="Q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s="1"/>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s="1"/>
  <c r="AC194" i="45"/>
  <c r="AB194" i="45"/>
  <c r="AA194" i="45"/>
  <c r="Z194" i="45"/>
  <c r="Y194" i="45"/>
  <c r="X194" i="45"/>
  <c r="W194" i="45"/>
  <c r="V194" i="45"/>
  <c r="U194" i="45"/>
  <c r="T194" i="45"/>
  <c r="S194" i="45"/>
  <c r="R194" i="45"/>
  <c r="Q194" i="45" s="1"/>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s="1"/>
  <c r="AC191" i="45"/>
  <c r="AB191" i="45"/>
  <c r="AA191" i="45"/>
  <c r="Z191" i="45"/>
  <c r="Y191" i="45"/>
  <c r="X191" i="45"/>
  <c r="W191" i="45"/>
  <c r="V191" i="45"/>
  <c r="U191" i="45"/>
  <c r="T191" i="45"/>
  <c r="S191" i="45"/>
  <c r="R191" i="45"/>
  <c r="Q191" i="45" s="1"/>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s="1"/>
  <c r="C189" i="45"/>
  <c r="C199" i="45" s="1"/>
  <c r="AC188" i="45"/>
  <c r="AB188" i="45"/>
  <c r="AA188" i="45"/>
  <c r="Z188" i="45"/>
  <c r="Y188" i="45"/>
  <c r="X188" i="45"/>
  <c r="W188" i="45"/>
  <c r="V188" i="45"/>
  <c r="U188" i="45"/>
  <c r="T188" i="45"/>
  <c r="S188" i="45"/>
  <c r="R188" i="45"/>
  <c r="Q188" i="45" s="1"/>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s="1"/>
  <c r="AC185" i="45"/>
  <c r="AB185" i="45"/>
  <c r="AA185" i="45"/>
  <c r="Z185" i="45"/>
  <c r="Y185" i="45"/>
  <c r="X185" i="45"/>
  <c r="W185" i="45"/>
  <c r="V185" i="45"/>
  <c r="U185" i="45"/>
  <c r="T185" i="45"/>
  <c r="S185" i="45"/>
  <c r="R185" i="45"/>
  <c r="Q185" i="45"/>
  <c r="D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s="1"/>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s="1"/>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s="1"/>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s="1"/>
  <c r="F177" i="45"/>
  <c r="F185" i="45" s="1"/>
  <c r="D177" i="45"/>
  <c r="D189" i="45" s="1"/>
  <c r="C177" i="45"/>
  <c r="C185" i="45" s="1"/>
  <c r="AC176" i="45"/>
  <c r="AB176" i="45"/>
  <c r="AA176" i="45"/>
  <c r="Z176" i="45"/>
  <c r="Y176" i="45"/>
  <c r="X176" i="45"/>
  <c r="W176" i="45"/>
  <c r="V176" i="45"/>
  <c r="U176" i="45"/>
  <c r="T176" i="45"/>
  <c r="S176" i="45"/>
  <c r="R176" i="45"/>
  <c r="Q176" i="45" s="1"/>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s="1"/>
  <c r="D174" i="45"/>
  <c r="C174" i="45"/>
  <c r="A174" i="45"/>
  <c r="AC173" i="45"/>
  <c r="AB173" i="45"/>
  <c r="AA173" i="45"/>
  <c r="Z173" i="45"/>
  <c r="Y173" i="45"/>
  <c r="X173" i="45"/>
  <c r="W173" i="45"/>
  <c r="V173" i="45"/>
  <c r="U173" i="45"/>
  <c r="T173" i="45"/>
  <c r="S173" i="45"/>
  <c r="R173" i="45"/>
  <c r="Q173" i="45" s="1"/>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s="1"/>
  <c r="AC170" i="45"/>
  <c r="AB170" i="45"/>
  <c r="AA170" i="45"/>
  <c r="Z170" i="45"/>
  <c r="Y170" i="45"/>
  <c r="X170" i="45"/>
  <c r="W170" i="45"/>
  <c r="V170" i="45"/>
  <c r="U170" i="45"/>
  <c r="T170" i="45"/>
  <c r="S170" i="45"/>
  <c r="R170" i="45"/>
  <c r="Q170" i="45"/>
  <c r="AC169" i="45"/>
  <c r="AB169" i="45"/>
  <c r="AB213" i="45" s="1"/>
  <c r="AH44" i="48" s="1"/>
  <c r="AA169" i="45"/>
  <c r="Z169" i="45"/>
  <c r="Z213" i="45" s="1"/>
  <c r="AF44" i="48" s="1"/>
  <c r="Y169" i="45"/>
  <c r="X169" i="45"/>
  <c r="X213" i="45" s="1"/>
  <c r="AD44" i="48" s="1"/>
  <c r="W169" i="45"/>
  <c r="V169" i="45"/>
  <c r="V213" i="45" s="1"/>
  <c r="AB44" i="48" s="1"/>
  <c r="U169" i="45"/>
  <c r="T169" i="45"/>
  <c r="T213" i="45" s="1"/>
  <c r="Z44" i="48" s="1"/>
  <c r="S169" i="45"/>
  <c r="R169" i="45"/>
  <c r="F169" i="45"/>
  <c r="F174" i="45" s="1"/>
  <c r="D169" i="45"/>
  <c r="C169" i="45"/>
  <c r="B169" i="45"/>
  <c r="B177" i="45" s="1"/>
  <c r="A169" i="45"/>
  <c r="A177" i="45" s="1"/>
  <c r="AB168" i="45"/>
  <c r="AH43" i="48" s="1"/>
  <c r="Z168" i="45"/>
  <c r="AF43" i="48" s="1"/>
  <c r="X168" i="45"/>
  <c r="AD43" i="48" s="1"/>
  <c r="V168" i="45"/>
  <c r="T168" i="45"/>
  <c r="Z43" i="48" s="1"/>
  <c r="R168" i="45"/>
  <c r="X43" i="48" s="1"/>
  <c r="AJ43" i="48" s="1"/>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s="1"/>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s="1"/>
  <c r="AC163" i="45"/>
  <c r="AB163" i="45"/>
  <c r="AA163" i="45"/>
  <c r="Z163" i="45"/>
  <c r="Y163" i="45"/>
  <c r="X163" i="45"/>
  <c r="W163" i="45"/>
  <c r="V163" i="45"/>
  <c r="U163" i="45"/>
  <c r="T163" i="45"/>
  <c r="S163" i="45"/>
  <c r="R163" i="45"/>
  <c r="Q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s="1"/>
  <c r="AC160" i="45"/>
  <c r="AC168" i="45" s="1"/>
  <c r="AI43" i="48" s="1"/>
  <c r="AB160" i="45"/>
  <c r="AB289" i="45" s="1"/>
  <c r="AA160" i="45"/>
  <c r="AA168" i="45" s="1"/>
  <c r="AG43" i="48" s="1"/>
  <c r="Z160" i="45"/>
  <c r="Z289" i="45" s="1"/>
  <c r="Y160" i="45"/>
  <c r="Y168" i="45" s="1"/>
  <c r="AE43" i="48" s="1"/>
  <c r="X160" i="45"/>
  <c r="X289" i="45" s="1"/>
  <c r="W160" i="45"/>
  <c r="W168" i="45" s="1"/>
  <c r="AC43" i="48" s="1"/>
  <c r="V160" i="45"/>
  <c r="V289" i="45" s="1"/>
  <c r="U160" i="45"/>
  <c r="U168" i="45" s="1"/>
  <c r="AA43" i="48" s="1"/>
  <c r="T160" i="45"/>
  <c r="T289" i="45" s="1"/>
  <c r="S160" i="45"/>
  <c r="S168" i="45" s="1"/>
  <c r="Y43" i="48" s="1"/>
  <c r="R160" i="45"/>
  <c r="R289" i="45" s="1"/>
  <c r="Q160" i="45"/>
  <c r="Q168" i="45" s="1"/>
  <c r="W43" i="48" s="1"/>
  <c r="F160" i="45"/>
  <c r="F163" i="45" s="1"/>
  <c r="D160" i="45"/>
  <c r="D163" i="45" s="1"/>
  <c r="C160" i="45"/>
  <c r="C163" i="45" s="1"/>
  <c r="B160" i="45"/>
  <c r="AC159" i="45"/>
  <c r="Y159" i="45"/>
  <c r="U159" i="45"/>
  <c r="R159" i="45"/>
  <c r="AC158" i="45"/>
  <c r="AB158" i="45"/>
  <c r="AA158" i="45"/>
  <c r="Z158" i="45"/>
  <c r="Y158" i="45"/>
  <c r="X158" i="45"/>
  <c r="W158" i="45"/>
  <c r="V158" i="45"/>
  <c r="U158" i="45"/>
  <c r="T158" i="45"/>
  <c r="S158" i="45"/>
  <c r="R158" i="45"/>
  <c r="Q158" i="45"/>
  <c r="D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s="1"/>
  <c r="AC155" i="45"/>
  <c r="AB155" i="45"/>
  <c r="AA155" i="45"/>
  <c r="Z155" i="45"/>
  <c r="Y155" i="45"/>
  <c r="X155" i="45"/>
  <c r="W155" i="45"/>
  <c r="V155" i="45"/>
  <c r="U155" i="45"/>
  <c r="T155" i="45"/>
  <c r="S155" i="45"/>
  <c r="R155" i="45"/>
  <c r="Q155" i="45"/>
  <c r="AC154" i="45"/>
  <c r="AI42" i="48" s="1"/>
  <c r="AB154" i="45"/>
  <c r="AA154" i="45"/>
  <c r="AA288" i="45" s="1"/>
  <c r="AA294" i="45" s="1"/>
  <c r="AA296" i="45" s="1"/>
  <c r="Z154" i="45"/>
  <c r="AF42" i="48" s="1"/>
  <c r="Y154" i="45"/>
  <c r="AE42" i="48" s="1"/>
  <c r="X154" i="45"/>
  <c r="X159" i="45" s="1"/>
  <c r="W154" i="45"/>
  <c r="AC42" i="48" s="1"/>
  <c r="V154" i="45"/>
  <c r="AB42" i="48" s="1"/>
  <c r="U154" i="45"/>
  <c r="AA42" i="48" s="1"/>
  <c r="T154" i="45"/>
  <c r="Z42" i="48" s="1"/>
  <c r="S154" i="45"/>
  <c r="Y42" i="48" s="1"/>
  <c r="R154" i="45"/>
  <c r="F154" i="45"/>
  <c r="F158" i="45" s="1"/>
  <c r="D154" i="45"/>
  <c r="C154" i="45"/>
  <c r="C158" i="45" s="1"/>
  <c r="B154" i="45"/>
  <c r="AB149" i="45"/>
  <c r="X149" i="45"/>
  <c r="T149" i="45"/>
  <c r="AB148" i="45"/>
  <c r="Z148" i="45"/>
  <c r="Z149" i="45" s="1"/>
  <c r="X148" i="45"/>
  <c r="V148" i="45"/>
  <c r="V149" i="45" s="1"/>
  <c r="T148" i="45"/>
  <c r="R148" i="45"/>
  <c r="AC147" i="45"/>
  <c r="AC148" i="45" s="1"/>
  <c r="AB147" i="45"/>
  <c r="AA147" i="45"/>
  <c r="AA148" i="45" s="1"/>
  <c r="Z147" i="45"/>
  <c r="Y147" i="45"/>
  <c r="Y148" i="45" s="1"/>
  <c r="X147" i="45"/>
  <c r="W147" i="45"/>
  <c r="W148" i="45" s="1"/>
  <c r="V147" i="45"/>
  <c r="U147" i="45"/>
  <c r="U148" i="45" s="1"/>
  <c r="T147" i="45"/>
  <c r="S147" i="45"/>
  <c r="S148" i="45" s="1"/>
  <c r="R147" i="45"/>
  <c r="Q147" i="45"/>
  <c r="Q148" i="45" s="1"/>
  <c r="F147" i="45"/>
  <c r="D147" i="45"/>
  <c r="C147" i="45"/>
  <c r="B147" i="45"/>
  <c r="AC146" i="45"/>
  <c r="AI40" i="48" s="1"/>
  <c r="AA146" i="45"/>
  <c r="AG40" i="48" s="1"/>
  <c r="Y146" i="45"/>
  <c r="AE40" i="48" s="1"/>
  <c r="AE47" i="48" s="1"/>
  <c r="W146" i="45"/>
  <c r="AC40" i="48" s="1"/>
  <c r="AC47" i="48" s="1"/>
  <c r="U146" i="45"/>
  <c r="AA40" i="48" s="1"/>
  <c r="AA47" i="48" s="1"/>
  <c r="S146" i="45"/>
  <c r="Y40" i="48" s="1"/>
  <c r="Y47" i="48" s="1"/>
  <c r="AC145" i="45"/>
  <c r="AB145" i="45"/>
  <c r="AA145" i="45"/>
  <c r="Z145" i="45"/>
  <c r="Y145" i="45"/>
  <c r="X145" i="45"/>
  <c r="W145" i="45"/>
  <c r="V145" i="45"/>
  <c r="U145" i="45"/>
  <c r="T145" i="45"/>
  <c r="S145" i="45"/>
  <c r="R145" i="45"/>
  <c r="Q145" i="45" s="1"/>
  <c r="N145" i="45"/>
  <c r="AC144" i="45"/>
  <c r="AB144" i="45"/>
  <c r="AB146" i="45" s="1"/>
  <c r="AH40" i="48" s="1"/>
  <c r="AH47" i="48" s="1"/>
  <c r="AA144" i="45"/>
  <c r="Z144" i="45"/>
  <c r="Z146" i="45" s="1"/>
  <c r="AF40" i="48" s="1"/>
  <c r="Y144" i="45"/>
  <c r="X144" i="45"/>
  <c r="X146" i="45" s="1"/>
  <c r="AD40" i="48" s="1"/>
  <c r="AD47" i="48" s="1"/>
  <c r="W144" i="45"/>
  <c r="V144" i="45"/>
  <c r="V146" i="45" s="1"/>
  <c r="AB40" i="48" s="1"/>
  <c r="AB47" i="48" s="1"/>
  <c r="U144" i="45"/>
  <c r="T144" i="45"/>
  <c r="T146" i="45" s="1"/>
  <c r="Z40" i="48" s="1"/>
  <c r="Z47" i="48" s="1"/>
  <c r="S144" i="45"/>
  <c r="R144" i="45"/>
  <c r="N144" i="45"/>
  <c r="F144" i="45"/>
  <c r="D144" i="45"/>
  <c r="C144" i="45"/>
  <c r="B144" i="45"/>
  <c r="AC138" i="45"/>
  <c r="Y138" i="45"/>
  <c r="U138" i="45"/>
  <c r="AC137" i="45"/>
  <c r="AI37" i="48" s="1"/>
  <c r="AA137" i="45"/>
  <c r="AG37" i="48" s="1"/>
  <c r="Y137" i="45"/>
  <c r="AE37" i="48" s="1"/>
  <c r="W137" i="45"/>
  <c r="U137" i="45"/>
  <c r="AA37" i="48" s="1"/>
  <c r="S137" i="45"/>
  <c r="Y37" i="48" s="1"/>
  <c r="AC136" i="45"/>
  <c r="AB136" i="45"/>
  <c r="AB137" i="45" s="1"/>
  <c r="AA136" i="45"/>
  <c r="Z136" i="45"/>
  <c r="Z137" i="45" s="1"/>
  <c r="Y136" i="45"/>
  <c r="X136" i="45"/>
  <c r="X137" i="45" s="1"/>
  <c r="W136" i="45"/>
  <c r="V136" i="45"/>
  <c r="V137" i="45" s="1"/>
  <c r="U136" i="45"/>
  <c r="T136" i="45"/>
  <c r="T137" i="45" s="1"/>
  <c r="S136" i="45"/>
  <c r="R136" i="45"/>
  <c r="F136" i="45"/>
  <c r="D136" i="45"/>
  <c r="C136" i="45"/>
  <c r="AC135" i="45"/>
  <c r="AI36" i="48" s="1"/>
  <c r="AA135" i="45"/>
  <c r="AG36" i="48" s="1"/>
  <c r="Y135" i="45"/>
  <c r="AE36" i="48" s="1"/>
  <c r="W135" i="45"/>
  <c r="AC36" i="48" s="1"/>
  <c r="U135" i="45"/>
  <c r="AA36" i="48" s="1"/>
  <c r="S135" i="45"/>
  <c r="Y36" i="48" s="1"/>
  <c r="AC134" i="45"/>
  <c r="AB134" i="45"/>
  <c r="AB135" i="45" s="1"/>
  <c r="AH36" i="48" s="1"/>
  <c r="AA134" i="45"/>
  <c r="Z134" i="45"/>
  <c r="Z135" i="45" s="1"/>
  <c r="AF36" i="48" s="1"/>
  <c r="Y134" i="45"/>
  <c r="X134" i="45"/>
  <c r="X135" i="45" s="1"/>
  <c r="AD36" i="48" s="1"/>
  <c r="W134" i="45"/>
  <c r="V134" i="45"/>
  <c r="V135" i="45" s="1"/>
  <c r="AB36" i="48" s="1"/>
  <c r="U134" i="45"/>
  <c r="T134" i="45"/>
  <c r="T135" i="45" s="1"/>
  <c r="Z36" i="48" s="1"/>
  <c r="S134" i="45"/>
  <c r="R134" i="45"/>
  <c r="F134" i="45"/>
  <c r="D134" i="45"/>
  <c r="C134" i="45"/>
  <c r="AC128" i="45"/>
  <c r="AA128" i="45"/>
  <c r="AG35" i="48" s="1"/>
  <c r="Y128" i="45"/>
  <c r="AE35" i="48" s="1"/>
  <c r="W128" i="45"/>
  <c r="AC35" i="48" s="1"/>
  <c r="U128" i="45"/>
  <c r="S128" i="45"/>
  <c r="Y35" i="48" s="1"/>
  <c r="AC127" i="45"/>
  <c r="AB127" i="45"/>
  <c r="AB128" i="45" s="1"/>
  <c r="AA127" i="45"/>
  <c r="Z127" i="45"/>
  <c r="Z128" i="45" s="1"/>
  <c r="Y127" i="45"/>
  <c r="X127" i="45"/>
  <c r="X128" i="45" s="1"/>
  <c r="W127" i="45"/>
  <c r="V127" i="45"/>
  <c r="V128" i="45" s="1"/>
  <c r="U127" i="45"/>
  <c r="T127" i="45"/>
  <c r="T128" i="45" s="1"/>
  <c r="S127" i="45"/>
  <c r="R127" i="45"/>
  <c r="P127" i="45"/>
  <c r="F127" i="45"/>
  <c r="D127" i="45"/>
  <c r="C127" i="45"/>
  <c r="AB126" i="45"/>
  <c r="AH34" i="48" s="1"/>
  <c r="Z126" i="45"/>
  <c r="AF34" i="48" s="1"/>
  <c r="X126" i="45"/>
  <c r="AD34" i="48" s="1"/>
  <c r="V126" i="45"/>
  <c r="AB34" i="48" s="1"/>
  <c r="T126" i="45"/>
  <c r="Z34" i="48" s="1"/>
  <c r="R126" i="45"/>
  <c r="AC125" i="45"/>
  <c r="AC126" i="45" s="1"/>
  <c r="AI34" i="48" s="1"/>
  <c r="AB125" i="45"/>
  <c r="AA125" i="45"/>
  <c r="AA126" i="45" s="1"/>
  <c r="Z125" i="45"/>
  <c r="Y125" i="45"/>
  <c r="Y126" i="45" s="1"/>
  <c r="AE34" i="48" s="1"/>
  <c r="X125" i="45"/>
  <c r="W125" i="45"/>
  <c r="W126" i="45" s="1"/>
  <c r="AC34" i="48" s="1"/>
  <c r="V125" i="45"/>
  <c r="U125" i="45"/>
  <c r="U126" i="45" s="1"/>
  <c r="AA34" i="48" s="1"/>
  <c r="T125" i="45"/>
  <c r="S125" i="45"/>
  <c r="S126" i="45" s="1"/>
  <c r="R125" i="45"/>
  <c r="Q125" i="45"/>
  <c r="Q126" i="45" s="1"/>
  <c r="W34" i="48" s="1"/>
  <c r="F125" i="45"/>
  <c r="D125" i="45"/>
  <c r="C125" i="45"/>
  <c r="AB124" i="45"/>
  <c r="Z124" i="45"/>
  <c r="X124" i="45"/>
  <c r="V124" i="45"/>
  <c r="R124" i="45"/>
  <c r="AC123" i="45"/>
  <c r="AC124" i="45" s="1"/>
  <c r="AB123" i="45"/>
  <c r="AH33" i="48" s="1"/>
  <c r="AA123" i="45"/>
  <c r="Z123" i="45"/>
  <c r="AF33" i="48" s="1"/>
  <c r="Y123" i="45"/>
  <c r="X123" i="45"/>
  <c r="AD33" i="48" s="1"/>
  <c r="W123" i="45"/>
  <c r="V123" i="45"/>
  <c r="U123" i="45"/>
  <c r="T123" i="45"/>
  <c r="Z33" i="48" s="1"/>
  <c r="S123" i="45"/>
  <c r="R123" i="45"/>
  <c r="X33" i="48" s="1"/>
  <c r="AJ33" i="48" s="1"/>
  <c r="Q123" i="45"/>
  <c r="F123" i="45"/>
  <c r="D123" i="45"/>
  <c r="C123" i="45"/>
  <c r="AB122" i="45"/>
  <c r="Z122" i="45"/>
  <c r="X122" i="45"/>
  <c r="T122" i="45"/>
  <c r="R122" i="45"/>
  <c r="AC121" i="45"/>
  <c r="AI32" i="48" s="1"/>
  <c r="AB121" i="45"/>
  <c r="AA121" i="45"/>
  <c r="AG32" i="48" s="1"/>
  <c r="Z121" i="45"/>
  <c r="AF32" i="48" s="1"/>
  <c r="Y121" i="45"/>
  <c r="AE32" i="48" s="1"/>
  <c r="X121" i="45"/>
  <c r="AD32" i="48" s="1"/>
  <c r="W121" i="45"/>
  <c r="AC32" i="48" s="1"/>
  <c r="V121" i="45"/>
  <c r="AB32" i="48" s="1"/>
  <c r="U121" i="45"/>
  <c r="AA32" i="48" s="1"/>
  <c r="T121" i="45"/>
  <c r="Z32" i="48" s="1"/>
  <c r="S121" i="45"/>
  <c r="Y32" i="48" s="1"/>
  <c r="R121" i="45"/>
  <c r="X32" i="48" s="1"/>
  <c r="AJ32" i="48" s="1"/>
  <c r="Q121" i="45"/>
  <c r="W32" i="48" s="1"/>
  <c r="F121" i="45"/>
  <c r="D121" i="45"/>
  <c r="C121" i="45"/>
  <c r="AC120" i="45"/>
  <c r="AB120" i="45"/>
  <c r="AH31" i="48" s="1"/>
  <c r="AA120" i="45"/>
  <c r="Z120" i="45"/>
  <c r="AF31" i="48" s="1"/>
  <c r="Y120" i="45"/>
  <c r="X120" i="45"/>
  <c r="AD31" i="48" s="1"/>
  <c r="W120" i="45"/>
  <c r="V120" i="45"/>
  <c r="AB31" i="48" s="1"/>
  <c r="U120" i="45"/>
  <c r="AA31" i="48" s="1"/>
  <c r="T120" i="45"/>
  <c r="Z31" i="48" s="1"/>
  <c r="S120" i="45"/>
  <c r="R120" i="45"/>
  <c r="X31" i="48" s="1"/>
  <c r="Q120" i="45"/>
  <c r="F120" i="45"/>
  <c r="D120" i="45"/>
  <c r="C120" i="45"/>
  <c r="AB119" i="45"/>
  <c r="X119" i="45"/>
  <c r="V119" i="45"/>
  <c r="T119" i="45"/>
  <c r="S119" i="45"/>
  <c r="R119" i="45"/>
  <c r="AC118" i="45"/>
  <c r="AI30" i="48" s="1"/>
  <c r="AB118" i="45"/>
  <c r="AH30" i="48" s="1"/>
  <c r="AA118" i="45"/>
  <c r="AG30" i="48" s="1"/>
  <c r="Z118" i="45"/>
  <c r="AF30" i="48" s="1"/>
  <c r="Y118" i="45"/>
  <c r="X118" i="45"/>
  <c r="AD30" i="48" s="1"/>
  <c r="W118" i="45"/>
  <c r="AC30" i="48" s="1"/>
  <c r="V118" i="45"/>
  <c r="AB30" i="48" s="1"/>
  <c r="U118" i="45"/>
  <c r="AA30" i="48" s="1"/>
  <c r="T118" i="45"/>
  <c r="Z30" i="48" s="1"/>
  <c r="S118" i="45"/>
  <c r="Y30" i="48" s="1"/>
  <c r="R118" i="45"/>
  <c r="X30" i="48" s="1"/>
  <c r="AJ30" i="48" s="1"/>
  <c r="Q118" i="45"/>
  <c r="W30" i="48" s="1"/>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s="1"/>
  <c r="AC115" i="45"/>
  <c r="AB115" i="45"/>
  <c r="AH29" i="48" s="1"/>
  <c r="AA115" i="45"/>
  <c r="AG29" i="48" s="1"/>
  <c r="Z115" i="45"/>
  <c r="AF29" i="48" s="1"/>
  <c r="Y115" i="45"/>
  <c r="X115" i="45"/>
  <c r="AD29" i="48" s="1"/>
  <c r="W115" i="45"/>
  <c r="AC29" i="48" s="1"/>
  <c r="V115" i="45"/>
  <c r="AB29" i="48" s="1"/>
  <c r="U115" i="45"/>
  <c r="T115" i="45"/>
  <c r="Z29" i="48" s="1"/>
  <c r="S115" i="45"/>
  <c r="Y29" i="48" s="1"/>
  <c r="R115" i="45"/>
  <c r="X29" i="48" s="1"/>
  <c r="AJ29" i="48" s="1"/>
  <c r="Q115" i="45"/>
  <c r="F115" i="45"/>
  <c r="C115" i="45"/>
  <c r="AC114" i="45"/>
  <c r="Y114" i="45"/>
  <c r="W114" i="45"/>
  <c r="U114" i="45"/>
  <c r="R114" i="45"/>
  <c r="AC113" i="45"/>
  <c r="AB113" i="45"/>
  <c r="AA113" i="45"/>
  <c r="Z113" i="45"/>
  <c r="Y113" i="45"/>
  <c r="X113" i="45"/>
  <c r="W113" i="45"/>
  <c r="V113" i="45"/>
  <c r="U113" i="45"/>
  <c r="T113" i="45"/>
  <c r="S113" i="45"/>
  <c r="R113" i="45"/>
  <c r="Q113" i="45" s="1"/>
  <c r="F113" i="45"/>
  <c r="C113" i="45"/>
  <c r="AC112" i="45"/>
  <c r="AI28" i="48" s="1"/>
  <c r="AB112" i="45"/>
  <c r="AA112" i="45"/>
  <c r="AG28" i="48" s="1"/>
  <c r="Z112" i="45"/>
  <c r="AF28" i="48" s="1"/>
  <c r="Y112" i="45"/>
  <c r="AE28" i="48" s="1"/>
  <c r="X112" i="45"/>
  <c r="AD28" i="48" s="1"/>
  <c r="W112" i="45"/>
  <c r="AC28" i="48" s="1"/>
  <c r="V112" i="45"/>
  <c r="AB28" i="48" s="1"/>
  <c r="U112" i="45"/>
  <c r="AA28" i="48" s="1"/>
  <c r="T112" i="45"/>
  <c r="Z28" i="48" s="1"/>
  <c r="S112" i="45"/>
  <c r="Y28" i="48" s="1"/>
  <c r="R112" i="45"/>
  <c r="F112" i="45"/>
  <c r="D112" i="45"/>
  <c r="C112" i="45"/>
  <c r="AC111" i="45"/>
  <c r="AI27" i="48" s="1"/>
  <c r="AB111" i="45"/>
  <c r="AH27" i="48" s="1"/>
  <c r="AA111" i="45"/>
  <c r="AG27" i="48" s="1"/>
  <c r="Z111" i="45"/>
  <c r="AF27" i="48" s="1"/>
  <c r="Y111" i="45"/>
  <c r="AE27" i="48" s="1"/>
  <c r="X111" i="45"/>
  <c r="W111" i="45"/>
  <c r="AC27" i="48" s="1"/>
  <c r="V111" i="45"/>
  <c r="AB27" i="48" s="1"/>
  <c r="U111" i="45"/>
  <c r="AA27" i="48" s="1"/>
  <c r="T111" i="45"/>
  <c r="Z27" i="48" s="1"/>
  <c r="S111" i="45"/>
  <c r="Y27" i="48" s="1"/>
  <c r="R111" i="45"/>
  <c r="F111" i="45"/>
  <c r="D111" i="45"/>
  <c r="C111" i="45"/>
  <c r="AC110" i="45"/>
  <c r="AI26" i="48" s="1"/>
  <c r="AB110" i="45"/>
  <c r="AA110" i="45"/>
  <c r="Z110" i="45"/>
  <c r="Y110" i="45"/>
  <c r="AE26" i="48" s="1"/>
  <c r="X110" i="45"/>
  <c r="W110" i="45"/>
  <c r="W291" i="45" s="1"/>
  <c r="V110" i="45"/>
  <c r="U110" i="45"/>
  <c r="AA26" i="48" s="1"/>
  <c r="T110" i="45"/>
  <c r="S110" i="45"/>
  <c r="S114" i="45" s="1"/>
  <c r="R110" i="45"/>
  <c r="F110" i="45"/>
  <c r="D110" i="45"/>
  <c r="D113" i="45" s="1"/>
  <c r="C110" i="45"/>
  <c r="AC109" i="45"/>
  <c r="AI25" i="48" s="1"/>
  <c r="Y109" i="45"/>
  <c r="AE25" i="48" s="1"/>
  <c r="X109" i="45"/>
  <c r="AD25" i="48" s="1"/>
  <c r="U109" i="45"/>
  <c r="AA25" i="48" s="1"/>
  <c r="T109" i="45"/>
  <c r="Z25" i="48" s="1"/>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s="1"/>
  <c r="AC106" i="45"/>
  <c r="AB106" i="45"/>
  <c r="AB109" i="45" s="1"/>
  <c r="AH25" i="48" s="1"/>
  <c r="AA106" i="45"/>
  <c r="AA109" i="45" s="1"/>
  <c r="AG25" i="48" s="1"/>
  <c r="Z106" i="45"/>
  <c r="Z109" i="45" s="1"/>
  <c r="AF25" i="48" s="1"/>
  <c r="Y106" i="45"/>
  <c r="X106" i="45"/>
  <c r="W106" i="45"/>
  <c r="W109" i="45" s="1"/>
  <c r="AC25" i="48" s="1"/>
  <c r="V106" i="45"/>
  <c r="V109" i="45" s="1"/>
  <c r="AB25" i="48" s="1"/>
  <c r="U106" i="45"/>
  <c r="T106" i="45"/>
  <c r="S106" i="45"/>
  <c r="S109" i="45" s="1"/>
  <c r="Y25" i="48" s="1"/>
  <c r="R106" i="45"/>
  <c r="F106" i="45"/>
  <c r="C106" i="45"/>
  <c r="Y100" i="45"/>
  <c r="W100" i="45"/>
  <c r="U100" i="45"/>
  <c r="S100" i="45"/>
  <c r="Y24" i="48" s="1"/>
  <c r="AC99" i="45"/>
  <c r="AB99" i="45"/>
  <c r="AA99" i="45"/>
  <c r="Z99" i="45"/>
  <c r="Y99" i="45"/>
  <c r="X99" i="45"/>
  <c r="W99" i="45"/>
  <c r="V99" i="45"/>
  <c r="U99" i="45"/>
  <c r="T99" i="45"/>
  <c r="S99" i="45"/>
  <c r="R99" i="45"/>
  <c r="Q99" i="45" s="1"/>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s="1"/>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s="1"/>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s="1"/>
  <c r="AC92" i="45"/>
  <c r="AC290" i="45" s="1"/>
  <c r="AB92" i="45"/>
  <c r="AB290" i="45" s="1"/>
  <c r="AA92" i="45"/>
  <c r="AA290" i="45" s="1"/>
  <c r="Z92" i="45"/>
  <c r="Z290" i="45" s="1"/>
  <c r="Y92" i="45"/>
  <c r="Y290" i="45" s="1"/>
  <c r="X92" i="45"/>
  <c r="W92" i="45"/>
  <c r="W290" i="45" s="1"/>
  <c r="V92" i="45"/>
  <c r="V290" i="45" s="1"/>
  <c r="U92" i="45"/>
  <c r="U290" i="45" s="1"/>
  <c r="T92" i="45"/>
  <c r="T290" i="45" s="1"/>
  <c r="S92" i="45"/>
  <c r="S290" i="45" s="1"/>
  <c r="R92" i="45"/>
  <c r="R290" i="45" s="1"/>
  <c r="Q92" i="45"/>
  <c r="Q290" i="45" s="1"/>
  <c r="AC91" i="45"/>
  <c r="AC100" i="45" s="1"/>
  <c r="AB91" i="45"/>
  <c r="AB100" i="45" s="1"/>
  <c r="AA91" i="45"/>
  <c r="AA100" i="45" s="1"/>
  <c r="AG24" i="48" s="1"/>
  <c r="Z91" i="45"/>
  <c r="Z100" i="45" s="1"/>
  <c r="Y91" i="45"/>
  <c r="X91" i="45"/>
  <c r="X100" i="45" s="1"/>
  <c r="AD24" i="48" s="1"/>
  <c r="W91" i="45"/>
  <c r="V91" i="45"/>
  <c r="V100" i="45" s="1"/>
  <c r="U91" i="45"/>
  <c r="T91" i="45"/>
  <c r="T100" i="45" s="1"/>
  <c r="S91" i="45"/>
  <c r="R91" i="45"/>
  <c r="R100" i="45" s="1"/>
  <c r="F91" i="45"/>
  <c r="D91" i="45"/>
  <c r="C91" i="45"/>
  <c r="AC89" i="45"/>
  <c r="AB89" i="45"/>
  <c r="AA89" i="45"/>
  <c r="Z89" i="45"/>
  <c r="Y89" i="45"/>
  <c r="X89" i="45"/>
  <c r="W89" i="45"/>
  <c r="V89" i="45"/>
  <c r="U89" i="45"/>
  <c r="T89" i="45"/>
  <c r="S89" i="45"/>
  <c r="R89" i="45"/>
  <c r="Q89" i="45" s="1"/>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s="1"/>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s="1"/>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s="1"/>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s="1"/>
  <c r="AC80" i="45"/>
  <c r="AB80" i="45"/>
  <c r="AA80" i="45"/>
  <c r="Z80" i="45"/>
  <c r="Y80" i="45"/>
  <c r="X80" i="45"/>
  <c r="W80" i="45"/>
  <c r="V80" i="45"/>
  <c r="U80" i="45"/>
  <c r="T80" i="45"/>
  <c r="S80" i="45"/>
  <c r="R80" i="45"/>
  <c r="Q80" i="45"/>
  <c r="P80" i="45"/>
  <c r="F80" i="45"/>
  <c r="C80" i="45"/>
  <c r="B80" i="45"/>
  <c r="A80" i="45"/>
  <c r="AC79" i="45"/>
  <c r="AB79" i="45"/>
  <c r="AA79" i="45"/>
  <c r="Z79" i="45"/>
  <c r="Y79" i="45"/>
  <c r="X79" i="45"/>
  <c r="W79" i="45"/>
  <c r="V79" i="45"/>
  <c r="U79" i="45"/>
  <c r="T79" i="45"/>
  <c r="S79" i="45"/>
  <c r="R79" i="45"/>
  <c r="Q79" i="45" s="1"/>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s="1"/>
  <c r="AC76" i="45"/>
  <c r="AI21" i="48" s="1"/>
  <c r="AB76" i="45"/>
  <c r="AH21" i="48" s="1"/>
  <c r="AA76" i="45"/>
  <c r="AG21" i="48" s="1"/>
  <c r="Z76" i="45"/>
  <c r="AF21" i="48" s="1"/>
  <c r="Y76" i="45"/>
  <c r="AE21" i="48" s="1"/>
  <c r="X76" i="45"/>
  <c r="AD21" i="48" s="1"/>
  <c r="W76" i="45"/>
  <c r="AC21" i="48" s="1"/>
  <c r="V76" i="45"/>
  <c r="AB21" i="48" s="1"/>
  <c r="U76" i="45"/>
  <c r="AA21" i="48" s="1"/>
  <c r="T76" i="45"/>
  <c r="Z21" i="48" s="1"/>
  <c r="S76" i="45"/>
  <c r="Y21" i="48" s="1"/>
  <c r="R76" i="45"/>
  <c r="X21" i="48" s="1"/>
  <c r="AJ21" i="48" s="1"/>
  <c r="Q76" i="45"/>
  <c r="W21" i="48" s="1"/>
  <c r="AN21" i="48" s="1"/>
  <c r="F76" i="45"/>
  <c r="D76" i="45"/>
  <c r="D80" i="45" s="1"/>
  <c r="C76" i="45"/>
  <c r="AC75" i="45"/>
  <c r="AI20" i="48" s="1"/>
  <c r="AB75" i="45"/>
  <c r="AB90" i="45" s="1"/>
  <c r="AA75" i="45"/>
  <c r="AG20" i="48" s="1"/>
  <c r="Z75" i="45"/>
  <c r="AF20" i="48" s="1"/>
  <c r="Y75" i="45"/>
  <c r="AE20" i="48" s="1"/>
  <c r="X75" i="45"/>
  <c r="AD20" i="48" s="1"/>
  <c r="W75" i="45"/>
  <c r="AC20" i="48" s="1"/>
  <c r="V75" i="45"/>
  <c r="AB20" i="48" s="1"/>
  <c r="U75" i="45"/>
  <c r="AA20" i="48" s="1"/>
  <c r="T75" i="45"/>
  <c r="Z20" i="48" s="1"/>
  <c r="S75" i="45"/>
  <c r="Y20" i="48" s="1"/>
  <c r="R75" i="45"/>
  <c r="X20" i="48" s="1"/>
  <c r="AJ20" i="48" s="1"/>
  <c r="Q75" i="45"/>
  <c r="W20" i="48" s="1"/>
  <c r="F75" i="45"/>
  <c r="D75" i="45"/>
  <c r="C75" i="45"/>
  <c r="AC74" i="45"/>
  <c r="Z74" i="45"/>
  <c r="AF19" i="48" s="1"/>
  <c r="Y74" i="45"/>
  <c r="AE19" i="48" s="1"/>
  <c r="V74" i="45"/>
  <c r="AB19" i="48" s="1"/>
  <c r="U74" i="45"/>
  <c r="AA19" i="48" s="1"/>
  <c r="R74" i="45"/>
  <c r="X19" i="48" s="1"/>
  <c r="AJ19" i="48" s="1"/>
  <c r="AC73" i="45"/>
  <c r="AB73" i="45"/>
  <c r="AA73" i="45"/>
  <c r="Z73" i="45"/>
  <c r="Y73" i="45"/>
  <c r="X73" i="45"/>
  <c r="W73" i="45"/>
  <c r="V73" i="45"/>
  <c r="U73" i="45"/>
  <c r="T73" i="45"/>
  <c r="S73" i="45"/>
  <c r="R73" i="45"/>
  <c r="Q73" i="45"/>
  <c r="AC72" i="45"/>
  <c r="AB72" i="45"/>
  <c r="AB74" i="45" s="1"/>
  <c r="AH19" i="48" s="1"/>
  <c r="AA72" i="45"/>
  <c r="AA74" i="45" s="1"/>
  <c r="AG19" i="48" s="1"/>
  <c r="Z72" i="45"/>
  <c r="Y72" i="45"/>
  <c r="X72" i="45"/>
  <c r="X74" i="45" s="1"/>
  <c r="AD19" i="48" s="1"/>
  <c r="W72" i="45"/>
  <c r="W74" i="45" s="1"/>
  <c r="AC19" i="48" s="1"/>
  <c r="V72" i="45"/>
  <c r="U72" i="45"/>
  <c r="T72" i="45"/>
  <c r="T74" i="45" s="1"/>
  <c r="Z19" i="48" s="1"/>
  <c r="S72" i="45"/>
  <c r="S74" i="45" s="1"/>
  <c r="Y19" i="48" s="1"/>
  <c r="R72" i="45"/>
  <c r="Q72" i="45" s="1"/>
  <c r="Q74" i="45" s="1"/>
  <c r="W19" i="48" s="1"/>
  <c r="F72" i="45"/>
  <c r="C72" i="45"/>
  <c r="AB66" i="45"/>
  <c r="AH18" i="48" s="1"/>
  <c r="Z66" i="45"/>
  <c r="X66" i="45"/>
  <c r="AD18" i="48" s="1"/>
  <c r="V66" i="45"/>
  <c r="T66" i="45"/>
  <c r="Z18" i="48" s="1"/>
  <c r="R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s="1"/>
  <c r="AC63" i="45"/>
  <c r="AC66" i="45" s="1"/>
  <c r="AB63" i="45"/>
  <c r="AA63" i="45"/>
  <c r="AA66" i="45" s="1"/>
  <c r="Z63" i="45"/>
  <c r="Y63" i="45"/>
  <c r="Y66" i="45" s="1"/>
  <c r="X63" i="45"/>
  <c r="W63" i="45"/>
  <c r="W66" i="45" s="1"/>
  <c r="V63" i="45"/>
  <c r="U63" i="45"/>
  <c r="U66" i="45" s="1"/>
  <c r="T63" i="45"/>
  <c r="S63" i="45"/>
  <c r="S66" i="45" s="1"/>
  <c r="R63" i="45"/>
  <c r="Q63" i="45"/>
  <c r="Q66" i="45" s="1"/>
  <c r="F63" i="45"/>
  <c r="D63" i="45"/>
  <c r="C63" i="45"/>
  <c r="Z62" i="45"/>
  <c r="R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s="1"/>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s="1"/>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s="1"/>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s="1"/>
  <c r="AC53" i="45"/>
  <c r="AI16" i="48" s="1"/>
  <c r="AB53" i="45"/>
  <c r="AH16" i="48" s="1"/>
  <c r="AA53" i="45"/>
  <c r="AG16" i="48" s="1"/>
  <c r="Z53" i="45"/>
  <c r="AF16" i="48" s="1"/>
  <c r="Y53" i="45"/>
  <c r="AE16" i="48" s="1"/>
  <c r="X53" i="45"/>
  <c r="AD16" i="48" s="1"/>
  <c r="W53" i="45"/>
  <c r="AC16" i="48" s="1"/>
  <c r="V53" i="45"/>
  <c r="AB16" i="48" s="1"/>
  <c r="U53" i="45"/>
  <c r="AA16" i="48" s="1"/>
  <c r="T53" i="45"/>
  <c r="Z16" i="48" s="1"/>
  <c r="S53" i="45"/>
  <c r="Y16" i="48" s="1"/>
  <c r="R53" i="45"/>
  <c r="X16" i="48" s="1"/>
  <c r="AJ16" i="48" s="1"/>
  <c r="Q53" i="45"/>
  <c r="W16" i="48" s="1"/>
  <c r="F53" i="45"/>
  <c r="D53" i="45"/>
  <c r="C53" i="45"/>
  <c r="B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s="1"/>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s="1"/>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s="1"/>
  <c r="D47" i="45"/>
  <c r="C47" i="45"/>
  <c r="B47" i="45"/>
  <c r="A47" i="45"/>
  <c r="A53" i="45" s="1"/>
  <c r="AC46" i="45"/>
  <c r="AB46" i="45"/>
  <c r="AA46" i="45"/>
  <c r="Z46" i="45"/>
  <c r="Y46" i="45"/>
  <c r="X46" i="45"/>
  <c r="W46" i="45"/>
  <c r="V46" i="45"/>
  <c r="U46" i="45"/>
  <c r="T46" i="45"/>
  <c r="S46" i="45"/>
  <c r="R46" i="45"/>
  <c r="Q46" i="45" s="1"/>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s="1"/>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s="1"/>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s="1"/>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s="1"/>
  <c r="AC37" i="45"/>
  <c r="AB37" i="45"/>
  <c r="AA37" i="45"/>
  <c r="Z37" i="45"/>
  <c r="Y37" i="45"/>
  <c r="X37" i="45"/>
  <c r="W37" i="45"/>
  <c r="V37" i="45"/>
  <c r="U37" i="45"/>
  <c r="T37" i="45"/>
  <c r="S37" i="45"/>
  <c r="R37" i="45"/>
  <c r="Q37" i="45"/>
  <c r="AC36" i="45"/>
  <c r="AI15" i="48" s="1"/>
  <c r="AB36" i="45"/>
  <c r="AH15" i="48" s="1"/>
  <c r="AH38" i="48" s="1"/>
  <c r="AA36" i="45"/>
  <c r="AG15" i="48" s="1"/>
  <c r="Z36" i="45"/>
  <c r="AF15" i="48" s="1"/>
  <c r="Y36" i="45"/>
  <c r="AE15" i="48" s="1"/>
  <c r="AE38" i="48" s="1"/>
  <c r="X36" i="45"/>
  <c r="AD15" i="48" s="1"/>
  <c r="AD38" i="48" s="1"/>
  <c r="W36" i="45"/>
  <c r="AC15" i="48" s="1"/>
  <c r="AC38" i="48" s="1"/>
  <c r="V36" i="45"/>
  <c r="AB15" i="48" s="1"/>
  <c r="AB38" i="48" s="1"/>
  <c r="U36" i="45"/>
  <c r="AA15" i="48" s="1"/>
  <c r="AA38" i="48" s="1"/>
  <c r="T36" i="45"/>
  <c r="Z15" i="48" s="1"/>
  <c r="Z38" i="48" s="1"/>
  <c r="S36" i="45"/>
  <c r="Y15" i="48" s="1"/>
  <c r="Y38" i="48" s="1"/>
  <c r="R36" i="45"/>
  <c r="F36" i="45"/>
  <c r="F47" i="45" s="1"/>
  <c r="C36" i="45"/>
  <c r="AB30" i="45"/>
  <c r="Z30" i="45"/>
  <c r="X30" i="45"/>
  <c r="V30" i="45"/>
  <c r="T30" i="45"/>
  <c r="R30" i="45"/>
  <c r="AC29" i="45"/>
  <c r="AI12" i="48" s="1"/>
  <c r="AB29" i="45"/>
  <c r="AH12" i="48" s="1"/>
  <c r="AA29" i="45"/>
  <c r="AG12" i="48" s="1"/>
  <c r="Z29" i="45"/>
  <c r="AF12" i="48" s="1"/>
  <c r="Y29" i="45"/>
  <c r="AE12" i="48" s="1"/>
  <c r="X29" i="45"/>
  <c r="AD12" i="48" s="1"/>
  <c r="W29" i="45"/>
  <c r="AC12" i="48" s="1"/>
  <c r="V29" i="45"/>
  <c r="AB12" i="48" s="1"/>
  <c r="U29" i="45"/>
  <c r="AA12" i="48" s="1"/>
  <c r="T29" i="45"/>
  <c r="Z12" i="48" s="1"/>
  <c r="S29" i="45"/>
  <c r="Y12" i="48" s="1"/>
  <c r="R29" i="45"/>
  <c r="X12" i="48" s="1"/>
  <c r="AJ12" i="48" s="1"/>
  <c r="Q29" i="45"/>
  <c r="W12" i="48" s="1"/>
  <c r="F29" i="45"/>
  <c r="D29" i="45"/>
  <c r="C29" i="45"/>
  <c r="B29" i="45"/>
  <c r="A29" i="45"/>
  <c r="AC28" i="45"/>
  <c r="AI10" i="48" s="1"/>
  <c r="AB28" i="45"/>
  <c r="AH10" i="48" s="1"/>
  <c r="AA28" i="45"/>
  <c r="AG10" i="48" s="1"/>
  <c r="Z28" i="45"/>
  <c r="AF10" i="48" s="1"/>
  <c r="Y28" i="45"/>
  <c r="AE10" i="48" s="1"/>
  <c r="X28" i="45"/>
  <c r="AD10" i="48" s="1"/>
  <c r="W28" i="45"/>
  <c r="AC10" i="48" s="1"/>
  <c r="V28" i="45"/>
  <c r="AB10" i="48" s="1"/>
  <c r="U28" i="45"/>
  <c r="AA10" i="48" s="1"/>
  <c r="T28" i="45"/>
  <c r="Z10" i="48" s="1"/>
  <c r="S28" i="45"/>
  <c r="Y10" i="48" s="1"/>
  <c r="R28" i="45"/>
  <c r="X10" i="48" s="1"/>
  <c r="Q28" i="45"/>
  <c r="W10" i="48" s="1"/>
  <c r="AK10" i="48" s="1"/>
  <c r="F28" i="45"/>
  <c r="D28" i="45"/>
  <c r="C28" i="45"/>
  <c r="AC27" i="45"/>
  <c r="AI9" i="48" s="1"/>
  <c r="AB27" i="45"/>
  <c r="AH9" i="48" s="1"/>
  <c r="AA27" i="45"/>
  <c r="Z27" i="45"/>
  <c r="AF9" i="48" s="1"/>
  <c r="Y27" i="45"/>
  <c r="AE9" i="48" s="1"/>
  <c r="X27" i="45"/>
  <c r="AD9" i="48" s="1"/>
  <c r="W27" i="45"/>
  <c r="V27" i="45"/>
  <c r="AB9" i="48" s="1"/>
  <c r="U27" i="45"/>
  <c r="AA9" i="48" s="1"/>
  <c r="T27" i="45"/>
  <c r="Z9" i="48" s="1"/>
  <c r="S27" i="45"/>
  <c r="R27" i="45"/>
  <c r="X9" i="48" s="1"/>
  <c r="AJ9" i="48" s="1"/>
  <c r="Q27" i="45"/>
  <c r="Q30" i="45" s="1"/>
  <c r="F27" i="45"/>
  <c r="D27" i="45"/>
  <c r="C27" i="45"/>
  <c r="AB26" i="45"/>
  <c r="AH8" i="48" s="1"/>
  <c r="AH13" i="48" s="1"/>
  <c r="AA26" i="45"/>
  <c r="AG8" i="48" s="1"/>
  <c r="X26" i="45"/>
  <c r="AD8" i="48" s="1"/>
  <c r="AD13" i="48" s="1"/>
  <c r="W26" i="45"/>
  <c r="AC8" i="48" s="1"/>
  <c r="AC13" i="48" s="1"/>
  <c r="T26" i="45"/>
  <c r="Z8" i="48" s="1"/>
  <c r="Z13" i="48" s="1"/>
  <c r="S26" i="45"/>
  <c r="Y8" i="48" s="1"/>
  <c r="Y13" i="48" s="1"/>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s="1"/>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s="1"/>
  <c r="AC21" i="45"/>
  <c r="AB21" i="45"/>
  <c r="AA21" i="45"/>
  <c r="Z21" i="45"/>
  <c r="Y21" i="45"/>
  <c r="X21" i="45"/>
  <c r="W21" i="45"/>
  <c r="V21" i="45"/>
  <c r="U21" i="45"/>
  <c r="T21" i="45"/>
  <c r="S21" i="45"/>
  <c r="R21" i="45"/>
  <c r="Q21" i="45"/>
  <c r="AC20" i="45"/>
  <c r="AC293" i="45" s="1"/>
  <c r="AB20" i="45"/>
  <c r="AB293" i="45" s="1"/>
  <c r="AA20" i="45"/>
  <c r="AA293" i="45" s="1"/>
  <c r="Z20" i="45"/>
  <c r="Y20" i="45"/>
  <c r="Y26" i="45" s="1"/>
  <c r="AE8" i="48" s="1"/>
  <c r="AE13" i="48" s="1"/>
  <c r="X20" i="45"/>
  <c r="X293" i="45" s="1"/>
  <c r="W20" i="45"/>
  <c r="W293" i="45" s="1"/>
  <c r="V20" i="45"/>
  <c r="U20" i="45"/>
  <c r="U293" i="45" s="1"/>
  <c r="T20" i="45"/>
  <c r="T293" i="45" s="1"/>
  <c r="S20" i="45"/>
  <c r="S293" i="45" s="1"/>
  <c r="R20" i="45"/>
  <c r="F20" i="45"/>
  <c r="C20" i="45"/>
  <c r="AB13" i="45"/>
  <c r="AH5" i="48" s="1"/>
  <c r="Z13" i="45"/>
  <c r="X13" i="45"/>
  <c r="AD5" i="48" s="1"/>
  <c r="V13" i="45"/>
  <c r="T13" i="45"/>
  <c r="Z5" i="48" s="1"/>
  <c r="R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s="1"/>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s="1"/>
  <c r="AC8" i="45"/>
  <c r="AC13" i="45" s="1"/>
  <c r="AB8" i="45"/>
  <c r="AA8" i="45"/>
  <c r="AA13" i="45" s="1"/>
  <c r="Z8" i="45"/>
  <c r="Y8" i="45"/>
  <c r="Y13" i="45" s="1"/>
  <c r="X8" i="45"/>
  <c r="W8" i="45"/>
  <c r="W13" i="45" s="1"/>
  <c r="V8" i="45"/>
  <c r="U8" i="45"/>
  <c r="U13" i="45" s="1"/>
  <c r="T8" i="45"/>
  <c r="S8" i="45"/>
  <c r="S13" i="45" s="1"/>
  <c r="R8" i="45"/>
  <c r="Q8" i="45"/>
  <c r="Q13" i="45" s="1"/>
  <c r="F8" i="45"/>
  <c r="C8" i="45"/>
  <c r="AA7" i="45"/>
  <c r="AG3" i="48" s="1"/>
  <c r="AG6" i="48" s="1"/>
  <c r="Z7" i="45"/>
  <c r="AF3" i="48" s="1"/>
  <c r="AF6" i="48" s="1"/>
  <c r="W7" i="45"/>
  <c r="AC3" i="48" s="1"/>
  <c r="AC6" i="48" s="1"/>
  <c r="V7" i="45"/>
  <c r="AB3" i="48" s="1"/>
  <c r="AB6" i="48" s="1"/>
  <c r="S7" i="45"/>
  <c r="Y3" i="48" s="1"/>
  <c r="Y6" i="48" s="1"/>
  <c r="R7" i="45"/>
  <c r="X3" i="48" s="1"/>
  <c r="AC6" i="45"/>
  <c r="AB6" i="45"/>
  <c r="AA6" i="45"/>
  <c r="Z6" i="45"/>
  <c r="Y6" i="45"/>
  <c r="X6" i="45"/>
  <c r="W6" i="45"/>
  <c r="V6" i="45"/>
  <c r="U6" i="45"/>
  <c r="T6" i="45"/>
  <c r="S6" i="45"/>
  <c r="R6" i="45"/>
  <c r="Q6" i="45" s="1"/>
  <c r="AC5" i="45"/>
  <c r="AB5" i="45"/>
  <c r="AB292" i="45" s="1"/>
  <c r="AA5" i="45"/>
  <c r="AA292" i="45" s="1"/>
  <c r="Z5" i="45"/>
  <c r="Z292" i="45" s="1"/>
  <c r="Y5" i="45"/>
  <c r="X5" i="45"/>
  <c r="X292" i="45" s="1"/>
  <c r="W5" i="45"/>
  <c r="W292" i="45" s="1"/>
  <c r="V5" i="45"/>
  <c r="U5" i="45"/>
  <c r="T5" i="45"/>
  <c r="T292" i="45" s="1"/>
  <c r="S5" i="45"/>
  <c r="S292" i="45" s="1"/>
  <c r="R5" i="45"/>
  <c r="R292" i="45" s="1"/>
  <c r="Q5" i="45"/>
  <c r="F5" i="45"/>
  <c r="C5" i="45"/>
  <c r="T145" i="28"/>
  <c r="S145" i="28"/>
  <c r="G145" i="28"/>
  <c r="T143" i="28"/>
  <c r="S143" i="28"/>
  <c r="G143" i="28"/>
  <c r="T142" i="28"/>
  <c r="S142" i="28"/>
  <c r="G142" i="28"/>
  <c r="T141" i="28"/>
  <c r="S141" i="28"/>
  <c r="G141" i="28"/>
  <c r="AC140" i="28"/>
  <c r="T140" i="28"/>
  <c r="S140" i="28"/>
  <c r="G140" i="28"/>
  <c r="T139" i="28"/>
  <c r="S139" i="28"/>
  <c r="S144" i="28" s="1"/>
  <c r="S146" i="28" s="1"/>
  <c r="G139" i="28"/>
  <c r="AG138" i="28"/>
  <c r="AG144" i="28" s="1"/>
  <c r="AG146" i="28" s="1"/>
  <c r="T138" i="28"/>
  <c r="S138" i="28"/>
  <c r="G138" i="28"/>
  <c r="G144" i="28" s="1"/>
  <c r="G146" i="28" s="1"/>
  <c r="AG136" i="28"/>
  <c r="T136" i="28"/>
  <c r="S134" i="28"/>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C139" i="28" s="1"/>
  <c r="AB120" i="28"/>
  <c r="AG119" i="28"/>
  <c r="AB119" i="28"/>
  <c r="AG118" i="28"/>
  <c r="AC118" i="28"/>
  <c r="AB118" i="28"/>
  <c r="AG117" i="28"/>
  <c r="AC117" i="28"/>
  <c r="AC134" i="28" s="1"/>
  <c r="AB117" i="28"/>
  <c r="AG116" i="28"/>
  <c r="AB116" i="28"/>
  <c r="AG115" i="28"/>
  <c r="AB115" i="28"/>
  <c r="AB134" i="28" s="1"/>
  <c r="S113" i="28"/>
  <c r="N113" i="28"/>
  <c r="M113" i="28"/>
  <c r="G113" i="28"/>
  <c r="AG112" i="28"/>
  <c r="AB112" i="28"/>
  <c r="AG111" i="28"/>
  <c r="AB111" i="28"/>
  <c r="AG110" i="28"/>
  <c r="AB110" i="28"/>
  <c r="AG109" i="28"/>
  <c r="AB109" i="28"/>
  <c r="AG108" i="28"/>
  <c r="AB108" i="28"/>
  <c r="AG106" i="28"/>
  <c r="AC106" i="28"/>
  <c r="AC113" i="28" s="1"/>
  <c r="AB106" i="28"/>
  <c r="AG105" i="28"/>
  <c r="AB105" i="28"/>
  <c r="AG104" i="28"/>
  <c r="AB104" i="28"/>
  <c r="AG103" i="28"/>
  <c r="AB103" i="28"/>
  <c r="AG102" i="28"/>
  <c r="AG145" i="28"/>
  <c r="AB102" i="28"/>
  <c r="AB145" i="28"/>
  <c r="AG101" i="28"/>
  <c r="AB101" i="28"/>
  <c r="AG100" i="28"/>
  <c r="AB100" i="28"/>
  <c r="AB113" i="28" s="1"/>
  <c r="AC98" i="28"/>
  <c r="S98" i="28"/>
  <c r="N98" i="28"/>
  <c r="M98" i="28"/>
  <c r="G98" i="28"/>
  <c r="AG97" i="28"/>
  <c r="AB97" i="28"/>
  <c r="AG96" i="28"/>
  <c r="AB96" i="28"/>
  <c r="AG95" i="28"/>
  <c r="AB95" i="28"/>
  <c r="AB98" i="28" s="1"/>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C138" i="28" s="1"/>
  <c r="AC144" i="28" s="1"/>
  <c r="AC146" i="28" s="1"/>
  <c r="AB62" i="28"/>
  <c r="AG61" i="28"/>
  <c r="AB61" i="28"/>
  <c r="AG60" i="28"/>
  <c r="AB60" i="28"/>
  <c r="AB138" i="28" s="1"/>
  <c r="AB144" i="28" s="1"/>
  <c r="AB146" i="28" s="1"/>
  <c r="AG59" i="28"/>
  <c r="AC59" i="28"/>
  <c r="AB59" i="28"/>
  <c r="AG58" i="28"/>
  <c r="AC58" i="28"/>
  <c r="AB58" i="28"/>
  <c r="AG57" i="28"/>
  <c r="AC57" i="28"/>
  <c r="AC93" i="28"/>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c r="AC40" i="28"/>
  <c r="AC141" i="28"/>
  <c r="AB40" i="28"/>
  <c r="AB141" i="28"/>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G140" i="28" s="1"/>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T21" i="28"/>
  <c r="S21" i="28"/>
  <c r="N21" i="28"/>
  <c r="M21" i="28"/>
  <c r="G21" i="28"/>
  <c r="AB20" i="28"/>
  <c r="AA20" i="28"/>
  <c r="AG19" i="28"/>
  <c r="AC19" i="28"/>
  <c r="AB19" i="28"/>
  <c r="AG18" i="28"/>
  <c r="AC18" i="28"/>
  <c r="AB18" i="28"/>
  <c r="AG17" i="28"/>
  <c r="AC17" i="28"/>
  <c r="AB17" i="28"/>
  <c r="AB143" i="28"/>
  <c r="AC16" i="28"/>
  <c r="AB16" i="28"/>
  <c r="AA16" i="28"/>
  <c r="Z16" i="28"/>
  <c r="AC15" i="28"/>
  <c r="AB15" i="28"/>
  <c r="AA15" i="28"/>
  <c r="Z15" i="28"/>
  <c r="AC14" i="28"/>
  <c r="AB14" i="28"/>
  <c r="AA14" i="28"/>
  <c r="Z14" i="28"/>
  <c r="AC13" i="28"/>
  <c r="AB13" i="28"/>
  <c r="AA13" i="28"/>
  <c r="Z13" i="28"/>
  <c r="AC12" i="28"/>
  <c r="AC21" i="28"/>
  <c r="AB12" i="28"/>
  <c r="AB21" i="28" s="1"/>
  <c r="AA12" i="28"/>
  <c r="Z12" i="28"/>
  <c r="AG11" i="28"/>
  <c r="AG143" i="28" s="1"/>
  <c r="AC11" i="28"/>
  <c r="AC143" i="28" s="1"/>
  <c r="AM9" i="28"/>
  <c r="AI9" i="28"/>
  <c r="X9" i="28"/>
  <c r="T9" i="28"/>
  <c r="S9" i="28"/>
  <c r="Q9" i="28"/>
  <c r="O9" i="28"/>
  <c r="N9" i="28"/>
  <c r="M9" i="28"/>
  <c r="J9" i="28"/>
  <c r="G9" i="28"/>
  <c r="AG8" i="28"/>
  <c r="AE8" i="28"/>
  <c r="AX8" i="28"/>
  <c r="AW8" i="28"/>
  <c r="Q8" i="28"/>
  <c r="P8" i="28"/>
  <c r="R8" i="28"/>
  <c r="AG7" i="28"/>
  <c r="AE7" i="28"/>
  <c r="AW7" i="28"/>
  <c r="Q7" i="28"/>
  <c r="R7" i="28" s="1"/>
  <c r="P7" i="28"/>
  <c r="AG6" i="28"/>
  <c r="AX6" i="28"/>
  <c r="AW6" i="28"/>
  <c r="Q6" i="28"/>
  <c r="P6" i="28"/>
  <c r="R6" i="28"/>
  <c r="AX5" i="28"/>
  <c r="AW5" i="28"/>
  <c r="AG5" i="28"/>
  <c r="AE5" i="28"/>
  <c r="R5" i="28"/>
  <c r="AQ4" i="28"/>
  <c r="AQ9" i="28" s="1"/>
  <c r="AG4" i="28"/>
  <c r="AE4" i="28"/>
  <c r="AX4" i="28"/>
  <c r="AW4" i="28"/>
  <c r="R4" i="28"/>
  <c r="Q4" i="28"/>
  <c r="P4" i="28"/>
  <c r="S76" i="44"/>
  <c r="S72" i="44"/>
  <c r="S71" i="44"/>
  <c r="U65" i="44"/>
  <c r="S65" i="44"/>
  <c r="R65" i="44"/>
  <c r="Q65" i="44"/>
  <c r="K65" i="44"/>
  <c r="H65" i="44"/>
  <c r="G65" i="44"/>
  <c r="F59" i="44"/>
  <c r="D65" i="44"/>
  <c r="V64" i="44"/>
  <c r="T64" i="44"/>
  <c r="D64" i="44"/>
  <c r="I64" i="44" s="1"/>
  <c r="V63" i="44"/>
  <c r="T63" i="44"/>
  <c r="I63" i="44"/>
  <c r="D63" i="44"/>
  <c r="U62" i="44"/>
  <c r="T62" i="44"/>
  <c r="Q62" i="44"/>
  <c r="P62" i="44"/>
  <c r="O62" i="44"/>
  <c r="N62" i="44"/>
  <c r="M62" i="44"/>
  <c r="L62" i="44"/>
  <c r="G62" i="44"/>
  <c r="D62" i="44"/>
  <c r="U61" i="44"/>
  <c r="U59" i="44" s="1"/>
  <c r="T61" i="44"/>
  <c r="R61" i="44"/>
  <c r="Q61" i="44"/>
  <c r="P61" i="44"/>
  <c r="O61" i="44"/>
  <c r="O59" i="44" s="1"/>
  <c r="N61" i="44"/>
  <c r="N59" i="44" s="1"/>
  <c r="L61" i="44"/>
  <c r="K61" i="44"/>
  <c r="D61" i="44"/>
  <c r="V60" i="44"/>
  <c r="T60" i="44"/>
  <c r="D60" i="44"/>
  <c r="V58" i="44"/>
  <c r="U58" i="44"/>
  <c r="U57" i="44"/>
  <c r="R58" i="44"/>
  <c r="R57" i="44"/>
  <c r="Q58" i="44"/>
  <c r="Q57" i="44"/>
  <c r="P58" i="44"/>
  <c r="O58" i="44"/>
  <c r="O57" i="44" s="1"/>
  <c r="N58" i="44"/>
  <c r="N57" i="44" s="1"/>
  <c r="N56" i="44" s="1"/>
  <c r="M58" i="44"/>
  <c r="M57" i="44" s="1"/>
  <c r="L58" i="44"/>
  <c r="K58" i="44"/>
  <c r="H58" i="44"/>
  <c r="F58" i="44"/>
  <c r="F57" i="44"/>
  <c r="D58" i="44"/>
  <c r="V57" i="44"/>
  <c r="P57" i="44"/>
  <c r="L57" i="44"/>
  <c r="G57" i="44"/>
  <c r="D57" i="44"/>
  <c r="T55" i="44"/>
  <c r="R55" i="44"/>
  <c r="Q55" i="44"/>
  <c r="P55" i="44"/>
  <c r="O55" i="44"/>
  <c r="N55" i="44"/>
  <c r="M55" i="44"/>
  <c r="L55" i="44"/>
  <c r="K55" i="44"/>
  <c r="G55" i="44"/>
  <c r="V55" i="44" s="1"/>
  <c r="F55" i="44"/>
  <c r="D55" i="44"/>
  <c r="T54" i="44"/>
  <c r="R54" i="44"/>
  <c r="R52" i="44"/>
  <c r="Q54" i="44"/>
  <c r="P54" i="44"/>
  <c r="O54" i="44"/>
  <c r="N54" i="44"/>
  <c r="M54" i="44"/>
  <c r="L54" i="44"/>
  <c r="L52" i="44" s="1"/>
  <c r="K54" i="44"/>
  <c r="H54" i="44"/>
  <c r="G54" i="44"/>
  <c r="V54" i="44"/>
  <c r="F54" i="44"/>
  <c r="D54" i="44"/>
  <c r="T53" i="44"/>
  <c r="R53" i="44"/>
  <c r="Q53" i="44"/>
  <c r="P53" i="44"/>
  <c r="O53" i="44"/>
  <c r="N53" i="44"/>
  <c r="M53" i="44"/>
  <c r="L53" i="44"/>
  <c r="K53" i="44"/>
  <c r="G53" i="44"/>
  <c r="V53" i="44" s="1"/>
  <c r="F53" i="44"/>
  <c r="D53" i="44"/>
  <c r="D52" i="44"/>
  <c r="S52" i="44"/>
  <c r="N52" i="44"/>
  <c r="U51" i="44"/>
  <c r="T51" i="44"/>
  <c r="R51" i="44"/>
  <c r="Q51" i="44"/>
  <c r="P51" i="44"/>
  <c r="O51" i="44"/>
  <c r="N51" i="44"/>
  <c r="M51" i="44"/>
  <c r="L51" i="44"/>
  <c r="K51" i="44"/>
  <c r="H51" i="44"/>
  <c r="G51" i="44"/>
  <c r="V51" i="44" s="1"/>
  <c r="F51" i="44"/>
  <c r="D51" i="44"/>
  <c r="U50" i="44"/>
  <c r="U49" i="44" s="1"/>
  <c r="R50" i="44"/>
  <c r="R49" i="44" s="1"/>
  <c r="Q50" i="44"/>
  <c r="P50" i="44"/>
  <c r="O50" i="44"/>
  <c r="N50" i="44"/>
  <c r="M50" i="44"/>
  <c r="M49" i="44"/>
  <c r="L50" i="44"/>
  <c r="H50" i="44"/>
  <c r="G50" i="44"/>
  <c r="F50" i="44"/>
  <c r="D50" i="44"/>
  <c r="D49" i="44"/>
  <c r="Q49" i="44"/>
  <c r="U47" i="44"/>
  <c r="R47" i="44"/>
  <c r="Q47" i="44"/>
  <c r="P47" i="44"/>
  <c r="O47" i="44"/>
  <c r="N47" i="44"/>
  <c r="M47" i="44"/>
  <c r="L47" i="44"/>
  <c r="K47" i="44"/>
  <c r="H47" i="44"/>
  <c r="T47" i="44" s="1"/>
  <c r="G47" i="44"/>
  <c r="V47" i="44" s="1"/>
  <c r="F47" i="44"/>
  <c r="D47" i="44"/>
  <c r="V46" i="44"/>
  <c r="U46" i="44"/>
  <c r="R46" i="44"/>
  <c r="Q46" i="44"/>
  <c r="P46" i="44"/>
  <c r="O46" i="44"/>
  <c r="N46" i="44"/>
  <c r="M46" i="44"/>
  <c r="L46" i="44"/>
  <c r="L44" i="44" s="1"/>
  <c r="L43" i="44" s="1"/>
  <c r="K46" i="44"/>
  <c r="H46" i="44"/>
  <c r="T46" i="44" s="1"/>
  <c r="F46" i="44"/>
  <c r="F43" i="44"/>
  <c r="D46" i="44"/>
  <c r="U45" i="44"/>
  <c r="U44" i="44" s="1"/>
  <c r="U43" i="44" s="1"/>
  <c r="R45" i="44"/>
  <c r="Q45" i="44"/>
  <c r="P45" i="44"/>
  <c r="P44" i="44" s="1"/>
  <c r="P43" i="44" s="1"/>
  <c r="O45" i="44"/>
  <c r="N45" i="44"/>
  <c r="M45" i="44"/>
  <c r="L45" i="44"/>
  <c r="K45" i="44"/>
  <c r="K44" i="44" s="1"/>
  <c r="K43" i="44" s="1"/>
  <c r="H45" i="44"/>
  <c r="F45" i="44"/>
  <c r="F44" i="44" s="1"/>
  <c r="D45" i="44"/>
  <c r="D44" i="44"/>
  <c r="D43" i="44" s="1"/>
  <c r="O44" i="44"/>
  <c r="O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c r="F40" i="44"/>
  <c r="D40" i="44"/>
  <c r="I40" i="44" s="1"/>
  <c r="U39" i="44"/>
  <c r="U70" i="44" s="1"/>
  <c r="R39" i="44"/>
  <c r="Q39" i="44"/>
  <c r="P39" i="44"/>
  <c r="O39" i="44"/>
  <c r="N39" i="44"/>
  <c r="M39" i="44"/>
  <c r="K39" i="44"/>
  <c r="H39" i="44"/>
  <c r="T39" i="44" s="1"/>
  <c r="G39" i="44"/>
  <c r="G70" i="44" s="1"/>
  <c r="D39" i="44"/>
  <c r="D70" i="44" s="1"/>
  <c r="U38" i="44"/>
  <c r="R38" i="44"/>
  <c r="P38" i="44"/>
  <c r="M38" i="44"/>
  <c r="K38" i="44"/>
  <c r="H38" i="44"/>
  <c r="G38" i="44"/>
  <c r="D38" i="44"/>
  <c r="D69" i="44" s="1"/>
  <c r="D75" i="44" s="1"/>
  <c r="U36" i="44"/>
  <c r="R36" i="44"/>
  <c r="R34" i="44" s="1"/>
  <c r="Q36" i="44"/>
  <c r="P36" i="44"/>
  <c r="O36" i="44"/>
  <c r="N36" i="44"/>
  <c r="M36" i="44"/>
  <c r="L36" i="44"/>
  <c r="K36" i="44"/>
  <c r="K34" i="44" s="1"/>
  <c r="H36" i="44"/>
  <c r="T36" i="44" s="1"/>
  <c r="G36" i="44"/>
  <c r="V36" i="44" s="1"/>
  <c r="F36" i="44"/>
  <c r="D36" i="44"/>
  <c r="U35" i="44"/>
  <c r="R35" i="44"/>
  <c r="Q35" i="44"/>
  <c r="Q34" i="44" s="1"/>
  <c r="P35" i="44"/>
  <c r="P34" i="44" s="1"/>
  <c r="O35" i="44"/>
  <c r="O34" i="44" s="1"/>
  <c r="N35" i="44"/>
  <c r="N34" i="44" s="1"/>
  <c r="M35" i="44"/>
  <c r="L35" i="44"/>
  <c r="K35" i="44"/>
  <c r="H35" i="44"/>
  <c r="G35" i="44"/>
  <c r="F35" i="44"/>
  <c r="F34" i="44" s="1"/>
  <c r="D35" i="44"/>
  <c r="D34" i="44" s="1"/>
  <c r="U32" i="44"/>
  <c r="Q32" i="44"/>
  <c r="P32" i="44"/>
  <c r="O32" i="44"/>
  <c r="N32" i="44"/>
  <c r="M32" i="44"/>
  <c r="L32" i="44"/>
  <c r="L30" i="44"/>
  <c r="K32" i="44"/>
  <c r="H32" i="44"/>
  <c r="T32" i="44" s="1"/>
  <c r="G32" i="44"/>
  <c r="F32" i="44"/>
  <c r="F30" i="44" s="1"/>
  <c r="D32" i="44"/>
  <c r="I32" i="44"/>
  <c r="V31" i="44"/>
  <c r="U31" i="44"/>
  <c r="U30" i="44" s="1"/>
  <c r="Q31" i="44"/>
  <c r="Q30" i="44"/>
  <c r="P31" i="44"/>
  <c r="O31" i="44"/>
  <c r="N31" i="44"/>
  <c r="M31" i="44"/>
  <c r="M30" i="44"/>
  <c r="L31" i="44"/>
  <c r="K31" i="44"/>
  <c r="H31" i="44"/>
  <c r="T31" i="44" s="1"/>
  <c r="T30" i="44" s="1"/>
  <c r="H30" i="44"/>
  <c r="F31" i="44"/>
  <c r="D31" i="44"/>
  <c r="S30" i="44"/>
  <c r="P30" i="44"/>
  <c r="K30" i="44"/>
  <c r="V29" i="44"/>
  <c r="U29" i="44"/>
  <c r="Q29" i="44"/>
  <c r="P29" i="44"/>
  <c r="O29" i="44"/>
  <c r="N29" i="44"/>
  <c r="M29" i="44"/>
  <c r="L29" i="44"/>
  <c r="K29" i="44"/>
  <c r="H29" i="44"/>
  <c r="T29" i="44"/>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c r="F27" i="44"/>
  <c r="D27" i="44"/>
  <c r="V26" i="44"/>
  <c r="U26" i="44"/>
  <c r="R26" i="44"/>
  <c r="P26" i="44"/>
  <c r="O26" i="44"/>
  <c r="N26" i="44"/>
  <c r="M26" i="44"/>
  <c r="K26" i="44"/>
  <c r="H26" i="44"/>
  <c r="T26" i="44"/>
  <c r="G26" i="44"/>
  <c r="D26" i="44"/>
  <c r="U25" i="44"/>
  <c r="Q25" i="44"/>
  <c r="P25" i="44"/>
  <c r="O25" i="44"/>
  <c r="N25" i="44"/>
  <c r="M25" i="44"/>
  <c r="K25" i="44"/>
  <c r="H25" i="44"/>
  <c r="T25" i="44"/>
  <c r="G25" i="44"/>
  <c r="V25" i="44"/>
  <c r="F25" i="44"/>
  <c r="D25" i="44"/>
  <c r="V72" i="44"/>
  <c r="U24" i="44"/>
  <c r="Q24" i="44"/>
  <c r="P24" i="44"/>
  <c r="O24" i="44"/>
  <c r="N24" i="44"/>
  <c r="M24" i="44"/>
  <c r="K24" i="44"/>
  <c r="H24" i="44"/>
  <c r="G24" i="44"/>
  <c r="V24" i="44" s="1"/>
  <c r="G72" i="44"/>
  <c r="F24" i="44"/>
  <c r="D24" i="44"/>
  <c r="D72" i="44" s="1"/>
  <c r="V23" i="44"/>
  <c r="V22" i="44" s="1"/>
  <c r="U23" i="44"/>
  <c r="R23" i="44"/>
  <c r="Q23" i="44"/>
  <c r="P23" i="44"/>
  <c r="O23" i="44"/>
  <c r="N23" i="44"/>
  <c r="M23" i="44"/>
  <c r="L23" i="44"/>
  <c r="H23" i="44"/>
  <c r="G23" i="44"/>
  <c r="F23" i="44"/>
  <c r="D23" i="44"/>
  <c r="D22" i="44"/>
  <c r="S22" i="44"/>
  <c r="G22" i="44"/>
  <c r="U21" i="44"/>
  <c r="R21" i="44"/>
  <c r="Q21" i="44"/>
  <c r="P21" i="44"/>
  <c r="O21" i="44"/>
  <c r="N21" i="44"/>
  <c r="M21" i="44"/>
  <c r="L21" i="44"/>
  <c r="H21" i="44"/>
  <c r="T21" i="44"/>
  <c r="G21" i="44"/>
  <c r="V21" i="44"/>
  <c r="F21" i="44"/>
  <c r="F17" i="44"/>
  <c r="D21" i="44"/>
  <c r="U20" i="44"/>
  <c r="Q20" i="44"/>
  <c r="P20" i="44"/>
  <c r="O20" i="44"/>
  <c r="N20" i="44"/>
  <c r="M20" i="44"/>
  <c r="L20" i="44"/>
  <c r="K20" i="44"/>
  <c r="H20" i="44"/>
  <c r="T20" i="44"/>
  <c r="F20" i="44"/>
  <c r="D20" i="44"/>
  <c r="W23" i="48" s="1"/>
  <c r="AN23" i="48" s="1"/>
  <c r="U19" i="44"/>
  <c r="T19" i="44"/>
  <c r="Q19" i="44"/>
  <c r="P19" i="44"/>
  <c r="P17" i="44"/>
  <c r="O19" i="44"/>
  <c r="N19" i="44"/>
  <c r="M19" i="44"/>
  <c r="L19" i="44"/>
  <c r="K19" i="44"/>
  <c r="G19" i="44"/>
  <c r="V19" i="44" s="1"/>
  <c r="D19" i="44"/>
  <c r="I19" i="44" s="1"/>
  <c r="U18" i="44"/>
  <c r="Q18" i="44"/>
  <c r="P18" i="44"/>
  <c r="O18" i="44"/>
  <c r="O17" i="44"/>
  <c r="N18" i="44"/>
  <c r="M18" i="44"/>
  <c r="L18" i="44"/>
  <c r="K18" i="44"/>
  <c r="H18" i="44"/>
  <c r="G18" i="44"/>
  <c r="F18" i="44"/>
  <c r="D18" i="44"/>
  <c r="D17" i="44" s="1"/>
  <c r="S17" i="44"/>
  <c r="U16" i="44"/>
  <c r="T16" i="44"/>
  <c r="Q16" i="44"/>
  <c r="P16" i="44"/>
  <c r="O16" i="44"/>
  <c r="N16" i="44"/>
  <c r="M16" i="44"/>
  <c r="L16" i="44"/>
  <c r="K16" i="44"/>
  <c r="G16" i="44"/>
  <c r="V16" i="44"/>
  <c r="D16" i="44"/>
  <c r="I16" i="44"/>
  <c r="V15" i="44"/>
  <c r="U15" i="44"/>
  <c r="T15" i="44"/>
  <c r="Q15" i="44"/>
  <c r="P15" i="44"/>
  <c r="O15" i="44"/>
  <c r="N15" i="44"/>
  <c r="M15" i="44"/>
  <c r="L15" i="44"/>
  <c r="D15" i="44"/>
  <c r="I15" i="44" s="1"/>
  <c r="U14" i="44"/>
  <c r="T14" i="44"/>
  <c r="T13" i="44" s="1"/>
  <c r="Q14" i="44"/>
  <c r="P14" i="44"/>
  <c r="O14" i="44"/>
  <c r="N14" i="44"/>
  <c r="M14" i="44"/>
  <c r="L14" i="44"/>
  <c r="K14" i="44"/>
  <c r="G14" i="44"/>
  <c r="D14" i="44"/>
  <c r="S13" i="44"/>
  <c r="H13" i="44"/>
  <c r="F13" i="44"/>
  <c r="D13" i="44"/>
  <c r="U11" i="44"/>
  <c r="Q11" i="44"/>
  <c r="P11" i="44"/>
  <c r="O11" i="44"/>
  <c r="N11" i="44"/>
  <c r="M11" i="44"/>
  <c r="L11" i="44"/>
  <c r="K11" i="44"/>
  <c r="H11" i="44"/>
  <c r="H9" i="44" s="1"/>
  <c r="H8" i="44" s="1"/>
  <c r="G11" i="44"/>
  <c r="V11" i="44" s="1"/>
  <c r="F11" i="44"/>
  <c r="D11" i="44"/>
  <c r="U10" i="44"/>
  <c r="U9" i="44" s="1"/>
  <c r="U8" i="44" s="1"/>
  <c r="Q10" i="44"/>
  <c r="P10" i="44"/>
  <c r="O10" i="44"/>
  <c r="N10" i="44"/>
  <c r="N74" i="44" s="1"/>
  <c r="M10" i="44"/>
  <c r="L10" i="44"/>
  <c r="K10" i="44"/>
  <c r="H10" i="44"/>
  <c r="T10" i="44"/>
  <c r="G10" i="44"/>
  <c r="G9" i="44" s="1"/>
  <c r="G74" i="44"/>
  <c r="F10" i="44"/>
  <c r="D10" i="44"/>
  <c r="G8" i="44"/>
  <c r="U7" i="44"/>
  <c r="T7" i="44"/>
  <c r="Q7" i="44"/>
  <c r="P7" i="44"/>
  <c r="O7" i="44"/>
  <c r="N7" i="44"/>
  <c r="M7" i="44"/>
  <c r="L7" i="44"/>
  <c r="K7" i="44"/>
  <c r="G7" i="44"/>
  <c r="V7" i="44" s="1"/>
  <c r="D7" i="44"/>
  <c r="V6" i="44"/>
  <c r="U6" i="44"/>
  <c r="T6" i="44"/>
  <c r="R6" i="44"/>
  <c r="Q6" i="44"/>
  <c r="P6" i="44"/>
  <c r="O6" i="44"/>
  <c r="N6" i="44"/>
  <c r="M6" i="44"/>
  <c r="L6" i="44"/>
  <c r="K6" i="44"/>
  <c r="I6" i="44"/>
  <c r="D6" i="44"/>
  <c r="U5" i="44"/>
  <c r="T5" i="44"/>
  <c r="Q5" i="44"/>
  <c r="P5" i="44"/>
  <c r="O5" i="44"/>
  <c r="O4" i="44" s="1"/>
  <c r="O3" i="44" s="1"/>
  <c r="N5" i="44"/>
  <c r="M5" i="44"/>
  <c r="L5" i="44"/>
  <c r="K5" i="44"/>
  <c r="G5" i="44"/>
  <c r="I5" i="44" s="1"/>
  <c r="D5" i="44"/>
  <c r="D73" i="44"/>
  <c r="S4" i="44"/>
  <c r="N4" i="44"/>
  <c r="N3" i="44" s="1"/>
  <c r="H4" i="44"/>
  <c r="H3" i="44" s="1"/>
  <c r="F4" i="44"/>
  <c r="D4" i="44"/>
  <c r="D3" i="44"/>
  <c r="S3" i="44"/>
  <c r="F3" i="44"/>
  <c r="W83" i="43"/>
  <c r="W79" i="43"/>
  <c r="S77" i="43"/>
  <c r="BB75" i="43"/>
  <c r="BP73" i="43"/>
  <c r="BO73" i="43"/>
  <c r="BN73" i="43"/>
  <c r="BK73" i="43"/>
  <c r="BD73" i="43"/>
  <c r="BB73" i="43"/>
  <c r="AX73" i="43"/>
  <c r="AV73" i="43"/>
  <c r="AO73" i="43"/>
  <c r="AM73" i="43"/>
  <c r="AL73" i="43"/>
  <c r="AK73" i="43"/>
  <c r="AJ73" i="43"/>
  <c r="AI73" i="43"/>
  <c r="AG73" i="43"/>
  <c r="AF73" i="43"/>
  <c r="AB73" i="43"/>
  <c r="T73" i="43"/>
  <c r="S73" i="43"/>
  <c r="Q73" i="43"/>
  <c r="BJ72" i="43"/>
  <c r="BJ73" i="43" s="1"/>
  <c r="BI72" i="43"/>
  <c r="BI73" i="43" s="1"/>
  <c r="BH72" i="43"/>
  <c r="BH73" i="43" s="1"/>
  <c r="BF72" i="43"/>
  <c r="BQ72" i="43" s="1"/>
  <c r="BR72" i="43" s="1"/>
  <c r="AU72" i="43"/>
  <c r="AW72" i="43"/>
  <c r="AT72" i="43"/>
  <c r="AQ72" i="43"/>
  <c r="Z72" i="43"/>
  <c r="X72" i="43"/>
  <c r="Y72" i="43" s="1"/>
  <c r="W72" i="43"/>
  <c r="U72" i="43"/>
  <c r="BL71" i="43"/>
  <c r="BL73" i="43"/>
  <c r="AW71" i="43"/>
  <c r="BM71" i="43"/>
  <c r="AT71" i="43"/>
  <c r="AS71" i="43"/>
  <c r="AQ71" i="43"/>
  <c r="Z71" i="43"/>
  <c r="Y71" i="43"/>
  <c r="W71" i="43"/>
  <c r="U71" i="43"/>
  <c r="BQ70" i="43"/>
  <c r="AW70" i="43"/>
  <c r="AY70" i="43" s="1"/>
  <c r="AZ70" i="43" s="1"/>
  <c r="AT70" i="43"/>
  <c r="AS70" i="43"/>
  <c r="AQ70" i="43"/>
  <c r="AC70" i="43"/>
  <c r="AA70" i="43"/>
  <c r="Y70" i="43"/>
  <c r="U70" i="43"/>
  <c r="BG69" i="43"/>
  <c r="AY69" i="43"/>
  <c r="AZ69" i="43"/>
  <c r="AW69" i="43"/>
  <c r="AT69" i="43"/>
  <c r="AT67" i="43"/>
  <c r="AT68" i="43"/>
  <c r="AC69" i="43"/>
  <c r="AA69" i="43"/>
  <c r="Y69" i="43"/>
  <c r="W69" i="43"/>
  <c r="AS69" i="43" s="1"/>
  <c r="AH69" i="43"/>
  <c r="AH73" i="43" s="1"/>
  <c r="R69" i="43"/>
  <c r="BQ68" i="43"/>
  <c r="AY68" i="43"/>
  <c r="AZ68" i="43" s="1"/>
  <c r="AS68" i="43"/>
  <c r="AQ68" i="43"/>
  <c r="AC68" i="43"/>
  <c r="AA68" i="43"/>
  <c r="Y68" i="43"/>
  <c r="U68" i="43"/>
  <c r="AU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Q65" i="43"/>
  <c r="BO64" i="43"/>
  <c r="BQ64" i="43"/>
  <c r="AW64" i="43"/>
  <c r="AT64" i="43"/>
  <c r="AA64" i="43"/>
  <c r="Z64" i="43"/>
  <c r="W64" i="43"/>
  <c r="AS64" i="43" s="1"/>
  <c r="R64" i="43"/>
  <c r="R65" i="43" s="1"/>
  <c r="U64" i="43"/>
  <c r="BQ63" i="43"/>
  <c r="AW63" i="43"/>
  <c r="AT63" i="43"/>
  <c r="W63" i="43"/>
  <c r="U63" i="43"/>
  <c r="BO62" i="43"/>
  <c r="BQ62" i="43" s="1"/>
  <c r="AW62" i="43"/>
  <c r="AT62" i="43"/>
  <c r="W62" i="43"/>
  <c r="AO62" i="43" s="1"/>
  <c r="AQ62" i="43" s="1"/>
  <c r="U62" i="43"/>
  <c r="BQ61" i="43"/>
  <c r="AW61" i="43"/>
  <c r="AT61" i="43"/>
  <c r="W61" i="43"/>
  <c r="Y61" i="43" s="1"/>
  <c r="U61" i="43"/>
  <c r="BO60" i="43"/>
  <c r="BQ60" i="43" s="1"/>
  <c r="AY60" i="43"/>
  <c r="AZ60" i="43" s="1"/>
  <c r="AT60" i="43"/>
  <c r="AC60" i="43"/>
  <c r="AA60" i="43"/>
  <c r="W60" i="43"/>
  <c r="AO60" i="43"/>
  <c r="AQ60" i="43" s="1"/>
  <c r="U60" i="43"/>
  <c r="BO59" i="43"/>
  <c r="BQ59" i="43"/>
  <c r="AT59" i="43"/>
  <c r="W59" i="43"/>
  <c r="AO59" i="43" s="1"/>
  <c r="AQ59" i="43"/>
  <c r="U59" i="43"/>
  <c r="BO58" i="43"/>
  <c r="BQ58" i="43" s="1"/>
  <c r="AT58" i="43"/>
  <c r="W58" i="43"/>
  <c r="U58" i="43"/>
  <c r="BO57" i="43"/>
  <c r="BQ57" i="43" s="1"/>
  <c r="AW57" i="43"/>
  <c r="AT57" i="43"/>
  <c r="W57" i="43"/>
  <c r="U57" i="43"/>
  <c r="BO56" i="43"/>
  <c r="AT56" i="43"/>
  <c r="Z56" i="43"/>
  <c r="W56" i="43"/>
  <c r="AS56" i="43" s="1"/>
  <c r="AU56" i="43" s="1"/>
  <c r="U56" i="43"/>
  <c r="AW55" i="43"/>
  <c r="AT55" i="43"/>
  <c r="AT54" i="43"/>
  <c r="AQ55" i="43"/>
  <c r="Z55" i="43"/>
  <c r="Z65" i="43" s="1"/>
  <c r="W55" i="43"/>
  <c r="Y55" i="43" s="1"/>
  <c r="U55" i="43"/>
  <c r="BE54" i="43"/>
  <c r="BQ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T52" i="43"/>
  <c r="S52" i="43"/>
  <c r="R52" i="43"/>
  <c r="Q52" i="43"/>
  <c r="BQ51" i="43"/>
  <c r="AY51" i="43"/>
  <c r="AZ51" i="43"/>
  <c r="AT51" i="43"/>
  <c r="AS51" i="43"/>
  <c r="AU51" i="43" s="1"/>
  <c r="AU52" i="43" s="1"/>
  <c r="AQ51" i="43"/>
  <c r="AC51" i="43"/>
  <c r="AA51" i="43"/>
  <c r="Y51" i="43"/>
  <c r="Y52" i="43" s="1"/>
  <c r="U51" i="43"/>
  <c r="AW50" i="43"/>
  <c r="BM50" i="43" s="1"/>
  <c r="AT50" i="43"/>
  <c r="AQ50" i="43"/>
  <c r="Z50" i="43"/>
  <c r="W50" i="43"/>
  <c r="Y50" i="43"/>
  <c r="U50" i="43"/>
  <c r="BQ49" i="43"/>
  <c r="AW49" i="43"/>
  <c r="AT49" i="43"/>
  <c r="AQ49" i="43"/>
  <c r="Z49" i="43"/>
  <c r="Z52" i="43"/>
  <c r="W49" i="43"/>
  <c r="AS49" i="43"/>
  <c r="AS52" i="43" s="1"/>
  <c r="U49" i="43"/>
  <c r="U52" i="43" s="1"/>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W44" i="43"/>
  <c r="U44" i="43"/>
  <c r="BF43" i="43"/>
  <c r="AT43" i="43"/>
  <c r="AQ43" i="43"/>
  <c r="Z43" i="43"/>
  <c r="X43" i="43"/>
  <c r="W43" i="43"/>
  <c r="AY43" i="43" s="1"/>
  <c r="AZ43" i="43" s="1"/>
  <c r="U43" i="43"/>
  <c r="BM42" i="43"/>
  <c r="BK42" i="43"/>
  <c r="BK47" i="43"/>
  <c r="BG42" i="43"/>
  <c r="BG47" i="43"/>
  <c r="AT42" i="43"/>
  <c r="AG42" i="43"/>
  <c r="Z42" i="43"/>
  <c r="X42" i="43"/>
  <c r="W42" i="43"/>
  <c r="U42" i="43"/>
  <c r="BQ41" i="43"/>
  <c r="AY41" i="43"/>
  <c r="AZ41" i="43" s="1"/>
  <c r="AT41" i="43"/>
  <c r="AS41" i="43"/>
  <c r="AQ41" i="43"/>
  <c r="AC41" i="43"/>
  <c r="AA41" i="43"/>
  <c r="Y41" i="43"/>
  <c r="U41" i="43"/>
  <c r="AW40" i="43"/>
  <c r="BM40" i="43" s="1"/>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T37" i="43"/>
  <c r="AU37" i="43" s="1"/>
  <c r="AU38" i="43" s="1"/>
  <c r="Z37" i="43"/>
  <c r="W37" i="43"/>
  <c r="AY37" i="43" s="1"/>
  <c r="AZ37" i="43" s="1"/>
  <c r="AM37" i="43"/>
  <c r="AQ37" i="43" s="1"/>
  <c r="U37" i="43"/>
  <c r="BQ36" i="43"/>
  <c r="AY36" i="43"/>
  <c r="AZ36" i="43" s="1"/>
  <c r="AT36" i="43"/>
  <c r="AR36" i="43"/>
  <c r="Y36" i="43"/>
  <c r="W36" i="43"/>
  <c r="AS36" i="43" s="1"/>
  <c r="AM36" i="43"/>
  <c r="AQ36" i="43" s="1"/>
  <c r="U36" i="43"/>
  <c r="BQ35" i="43"/>
  <c r="AT35" i="43"/>
  <c r="AC35" i="43"/>
  <c r="W35" i="43"/>
  <c r="AA35" i="43" s="1"/>
  <c r="U35" i="43"/>
  <c r="BQ34" i="43"/>
  <c r="AT34" i="43"/>
  <c r="AS34" i="43"/>
  <c r="W34" i="43"/>
  <c r="U34" i="43"/>
  <c r="BQ33" i="43"/>
  <c r="AT33" i="43"/>
  <c r="W33" i="43"/>
  <c r="U33" i="43"/>
  <c r="BK32" i="43"/>
  <c r="BF32" i="43"/>
  <c r="BQ32" i="43" s="1"/>
  <c r="BD32" i="43"/>
  <c r="BD38" i="43" s="1"/>
  <c r="AW32" i="43"/>
  <c r="AT32" i="43"/>
  <c r="AR32" i="43"/>
  <c r="AQ32" i="43"/>
  <c r="Z32" i="43"/>
  <c r="W32" i="43"/>
  <c r="AY32" i="43" s="1"/>
  <c r="AZ32" i="43" s="1"/>
  <c r="U32" i="43"/>
  <c r="BK31" i="43"/>
  <c r="BK38" i="43"/>
  <c r="BF31" i="43"/>
  <c r="AW31" i="43"/>
  <c r="AT31" i="43"/>
  <c r="AL31" i="43"/>
  <c r="W31" i="43"/>
  <c r="AS31" i="43" s="1"/>
  <c r="U31" i="43"/>
  <c r="BF30" i="43"/>
  <c r="BQ30" i="43" s="1"/>
  <c r="AW30" i="43"/>
  <c r="AT30" i="43"/>
  <c r="Z30" i="43"/>
  <c r="W30" i="43"/>
  <c r="AA30" i="43" s="1"/>
  <c r="U30" i="43"/>
  <c r="BF29" i="43"/>
  <c r="BQ29" i="43" s="1"/>
  <c r="AW29" i="43"/>
  <c r="AT29" i="43"/>
  <c r="AM29" i="43"/>
  <c r="AQ29" i="43" s="1"/>
  <c r="Z29" i="43"/>
  <c r="W29" i="43"/>
  <c r="U29" i="43"/>
  <c r="BF28" i="43"/>
  <c r="BQ28" i="43" s="1"/>
  <c r="AW28" i="43"/>
  <c r="AT28" i="43"/>
  <c r="Z28" i="43"/>
  <c r="AC28" i="43" s="1"/>
  <c r="W28" i="43"/>
  <c r="AM28" i="43" s="1"/>
  <c r="AQ28" i="43" s="1"/>
  <c r="U28" i="43"/>
  <c r="BF27" i="43"/>
  <c r="AW27" i="43"/>
  <c r="AT27" i="43"/>
  <c r="Z27" i="43"/>
  <c r="W27" i="43"/>
  <c r="Y27" i="43"/>
  <c r="U27" i="43"/>
  <c r="BQ26" i="43"/>
  <c r="AT26" i="43"/>
  <c r="Z26" i="43"/>
  <c r="W26" i="43"/>
  <c r="AY26" i="43" s="1"/>
  <c r="AZ26" i="43" s="1"/>
  <c r="AR26" i="43"/>
  <c r="AR38" i="43" s="1"/>
  <c r="U26" i="43"/>
  <c r="BQ25" i="43"/>
  <c r="AT25" i="43"/>
  <c r="Z25" i="43"/>
  <c r="W25" i="43"/>
  <c r="AC25" i="43"/>
  <c r="S25" i="43"/>
  <c r="AA25" i="43" s="1"/>
  <c r="BQ24" i="43"/>
  <c r="AW24" i="43"/>
  <c r="AT24" i="43"/>
  <c r="Z24" i="43"/>
  <c r="W24" i="43"/>
  <c r="U24" i="43"/>
  <c r="BQ23" i="43"/>
  <c r="AW23" i="43"/>
  <c r="AY23" i="43"/>
  <c r="AZ23" i="43" s="1"/>
  <c r="AT23" i="43"/>
  <c r="AS23" i="43"/>
  <c r="AM23" i="43"/>
  <c r="AQ23" i="43" s="1"/>
  <c r="AC23" i="43"/>
  <c r="AA23" i="43"/>
  <c r="Y23" i="43"/>
  <c r="U23" i="43"/>
  <c r="BQ22" i="43"/>
  <c r="AW22" i="43"/>
  <c r="AY22" i="43"/>
  <c r="AZ22" i="43" s="1"/>
  <c r="AT22" i="43"/>
  <c r="AS22" i="43"/>
  <c r="AQ22" i="43"/>
  <c r="AC22" i="43"/>
  <c r="AA22" i="43"/>
  <c r="Y22" i="43"/>
  <c r="U22" i="43"/>
  <c r="BQ21" i="43"/>
  <c r="AW21" i="43"/>
  <c r="AT21" i="43"/>
  <c r="Z21" i="43"/>
  <c r="W21" i="43"/>
  <c r="AC21" i="43"/>
  <c r="U21" i="43"/>
  <c r="BQ20" i="43"/>
  <c r="AT20" i="43"/>
  <c r="W20" i="43"/>
  <c r="U20" i="43"/>
  <c r="BQ19" i="43"/>
  <c r="AW19" i="43"/>
  <c r="AT19" i="43"/>
  <c r="W19" i="43"/>
  <c r="U19" i="43"/>
  <c r="BQ18" i="43"/>
  <c r="AW18" i="43"/>
  <c r="AT18" i="43"/>
  <c r="AM18" i="43"/>
  <c r="AQ18" i="43" s="1"/>
  <c r="AA18" i="43"/>
  <c r="Z18" i="43"/>
  <c r="Y18" i="43"/>
  <c r="W18" i="43"/>
  <c r="AS18" i="43" s="1"/>
  <c r="U18" i="43"/>
  <c r="BE17" i="43"/>
  <c r="AW17" i="43"/>
  <c r="AY17" i="43" s="1"/>
  <c r="AZ17" i="43" s="1"/>
  <c r="AT17" i="43"/>
  <c r="AS17" i="43"/>
  <c r="AM17" i="43"/>
  <c r="AQ17" i="43"/>
  <c r="AC17" i="43"/>
  <c r="AA17" i="43"/>
  <c r="Y17" i="43"/>
  <c r="U17" i="43"/>
  <c r="BQ16" i="43"/>
  <c r="AW16" i="43"/>
  <c r="AT16" i="43"/>
  <c r="AA16" i="43"/>
  <c r="Z16" i="43"/>
  <c r="W16" i="43"/>
  <c r="AS16" i="43" s="1"/>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c r="AZ11" i="43" s="1"/>
  <c r="AT11" i="43"/>
  <c r="AS11" i="43"/>
  <c r="AQ11" i="43"/>
  <c r="AC11" i="43"/>
  <c r="AA11" i="43"/>
  <c r="Y11" i="43"/>
  <c r="U11" i="43"/>
  <c r="BQ10" i="43"/>
  <c r="AW10" i="43"/>
  <c r="AY10" i="43" s="1"/>
  <c r="AZ10" i="43" s="1"/>
  <c r="AT10" i="43"/>
  <c r="AQ10" i="43"/>
  <c r="Z10" i="43"/>
  <c r="Y10" i="43"/>
  <c r="W10" i="43"/>
  <c r="U10" i="43"/>
  <c r="BQ9" i="43"/>
  <c r="AW9" i="43"/>
  <c r="AY9" i="43" s="1"/>
  <c r="AZ9" i="43" s="1"/>
  <c r="AT9" i="43"/>
  <c r="AS9" i="43"/>
  <c r="AQ9" i="43"/>
  <c r="Z9" i="43"/>
  <c r="Y9" i="43"/>
  <c r="W9" i="43"/>
  <c r="U9" i="43"/>
  <c r="AW8" i="43"/>
  <c r="BM8" i="43"/>
  <c r="AT8" i="43"/>
  <c r="Z8" i="43"/>
  <c r="Z13" i="43" s="1"/>
  <c r="W8" i="43"/>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c r="AT5" i="43"/>
  <c r="AS5" i="43"/>
  <c r="Z5" i="43"/>
  <c r="AA5" i="43"/>
  <c r="W5" i="43"/>
  <c r="AM5" i="43"/>
  <c r="AQ5" i="43" s="1"/>
  <c r="U5" i="43"/>
  <c r="BQ4" i="43"/>
  <c r="AW4" i="43"/>
  <c r="AY4" i="43" s="1"/>
  <c r="AZ4" i="43" s="1"/>
  <c r="AS4" i="43"/>
  <c r="AQ4" i="43"/>
  <c r="AC4" i="43"/>
  <c r="AA4" i="43"/>
  <c r="Y4" i="43"/>
  <c r="U4" i="43"/>
  <c r="BQ3" i="43"/>
  <c r="BQ6" i="43"/>
  <c r="AW3" i="43"/>
  <c r="AT3" i="43"/>
  <c r="Z3" i="43"/>
  <c r="Z6" i="43"/>
  <c r="W3" i="43"/>
  <c r="U3" i="43"/>
  <c r="U6" i="43" s="1"/>
  <c r="BT204" i="40"/>
  <c r="BT202" i="40"/>
  <c r="AR202" i="40"/>
  <c r="AR204" i="40" s="1"/>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V186" i="40"/>
  <c r="Q186" i="40"/>
  <c r="P186" i="40"/>
  <c r="I186" i="40"/>
  <c r="H186" i="40"/>
  <c r="G186" i="40"/>
  <c r="CF185" i="40"/>
  <c r="CE185" i="40"/>
  <c r="CD185" i="40"/>
  <c r="CC185" i="40"/>
  <c r="CC191" i="40"/>
  <c r="CC193" i="40" s="1"/>
  <c r="CB185" i="40"/>
  <c r="CA185" i="40"/>
  <c r="BZ185" i="40"/>
  <c r="BY185" i="40"/>
  <c r="BX185" i="40"/>
  <c r="BW185" i="40"/>
  <c r="BV185" i="40"/>
  <c r="BU185" i="40"/>
  <c r="BQ185" i="40"/>
  <c r="BD185" i="40"/>
  <c r="BC185" i="40"/>
  <c r="BB185" i="40"/>
  <c r="BB191" i="40"/>
  <c r="BB193" i="40" s="1"/>
  <c r="AZ185" i="40"/>
  <c r="AX185" i="40"/>
  <c r="AW185" i="40"/>
  <c r="AV185" i="40"/>
  <c r="AV191" i="40"/>
  <c r="AV193" i="40" s="1"/>
  <c r="AS185" i="40"/>
  <c r="AP185" i="40"/>
  <c r="AO185" i="40"/>
  <c r="AN185" i="40"/>
  <c r="AM185" i="40"/>
  <c r="AL185" i="40"/>
  <c r="AK185" i="40"/>
  <c r="AJ185" i="40"/>
  <c r="AG185" i="40"/>
  <c r="AF185" i="40"/>
  <c r="AE185" i="40"/>
  <c r="AC185" i="40"/>
  <c r="V185" i="40"/>
  <c r="Q185" i="40"/>
  <c r="P185" i="40"/>
  <c r="I185" i="40"/>
  <c r="H185" i="40"/>
  <c r="H191" i="40" s="1"/>
  <c r="H193" i="40" s="1"/>
  <c r="G185" i="40"/>
  <c r="AO184" i="40"/>
  <c r="AN184" i="40"/>
  <c r="AM184" i="40"/>
  <c r="AL184" i="40"/>
  <c r="AK184" i="40"/>
  <c r="AJ184" i="40"/>
  <c r="P183" i="40"/>
  <c r="CF181" i="40"/>
  <c r="CE181" i="40"/>
  <c r="CD181" i="40"/>
  <c r="CC181" i="40"/>
  <c r="CA181" i="40"/>
  <c r="BZ181" i="40"/>
  <c r="BY181" i="40"/>
  <c r="BX181" i="40"/>
  <c r="BW181" i="40"/>
  <c r="BU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P180" i="40"/>
  <c r="CO180" i="40"/>
  <c r="CN180" i="40"/>
  <c r="CM180" i="40"/>
  <c r="CL180" i="40"/>
  <c r="CJ180" i="40"/>
  <c r="CI180" i="40"/>
  <c r="BT180" i="40"/>
  <c r="BR180" i="40"/>
  <c r="BQ180" i="40"/>
  <c r="BP180" i="40"/>
  <c r="BO180" i="40"/>
  <c r="BN180" i="40"/>
  <c r="BM180" i="40"/>
  <c r="BL180" i="40"/>
  <c r="BK180" i="40"/>
  <c r="BJ180" i="40"/>
  <c r="BH180" i="40"/>
  <c r="BG180" i="40"/>
  <c r="AR180" i="40"/>
  <c r="AD180" i="40"/>
  <c r="CQ180" i="40" s="1"/>
  <c r="CT179" i="40"/>
  <c r="CS179" i="40"/>
  <c r="CR179" i="40"/>
  <c r="CQ179" i="40"/>
  <c r="CP179" i="40"/>
  <c r="CO179" i="40"/>
  <c r="CN179" i="40"/>
  <c r="CM179" i="40"/>
  <c r="CL179" i="40"/>
  <c r="CK179" i="40"/>
  <c r="CJ179" i="40"/>
  <c r="CI179" i="40"/>
  <c r="BT179" i="40"/>
  <c r="BS179" i="40"/>
  <c r="CG179" i="40" s="1"/>
  <c r="BR179" i="40"/>
  <c r="BQ179" i="40"/>
  <c r="BP179" i="40"/>
  <c r="BO179" i="40"/>
  <c r="BN179" i="40"/>
  <c r="BM179" i="40"/>
  <c r="BL179" i="40"/>
  <c r="BK179" i="40"/>
  <c r="BJ179" i="40"/>
  <c r="BI179" i="40"/>
  <c r="BH179" i="40"/>
  <c r="BG179" i="40"/>
  <c r="AR179" i="40"/>
  <c r="AQ179" i="40" s="1"/>
  <c r="BE179" i="40" s="1"/>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c r="AI178" i="40"/>
  <c r="W178" i="40"/>
  <c r="U178" i="40"/>
  <c r="S178" i="40" s="1"/>
  <c r="CT177" i="40"/>
  <c r="CS177" i="40"/>
  <c r="CR177" i="40"/>
  <c r="CQ177" i="40"/>
  <c r="CP177" i="40"/>
  <c r="CO177" i="40"/>
  <c r="CN177" i="40"/>
  <c r="CM177" i="40"/>
  <c r="CL177" i="40"/>
  <c r="CK177" i="40"/>
  <c r="CJ177" i="40"/>
  <c r="CI177" i="40"/>
  <c r="BT177" i="40"/>
  <c r="BS177" i="40" s="1"/>
  <c r="CG177" i="40" s="1"/>
  <c r="BR177" i="40"/>
  <c r="BQ177" i="40"/>
  <c r="BP177" i="40"/>
  <c r="BO177" i="40"/>
  <c r="BN177" i="40"/>
  <c r="BM177" i="40"/>
  <c r="BL177" i="40"/>
  <c r="BK177" i="40"/>
  <c r="BJ177" i="40"/>
  <c r="BI177" i="40"/>
  <c r="BH177" i="40"/>
  <c r="BG177" i="40"/>
  <c r="BE177" i="40"/>
  <c r="AR177" i="40"/>
  <c r="AQ177" i="40"/>
  <c r="U177" i="40"/>
  <c r="CT176" i="40"/>
  <c r="CS176" i="40"/>
  <c r="CR176" i="40"/>
  <c r="CQ176" i="40"/>
  <c r="CP176" i="40"/>
  <c r="CO176" i="40"/>
  <c r="CN176" i="40"/>
  <c r="CM176" i="40"/>
  <c r="CL176" i="40"/>
  <c r="CK176" i="40"/>
  <c r="CJ176" i="40"/>
  <c r="BT176" i="40"/>
  <c r="BR176" i="40"/>
  <c r="BQ176" i="40"/>
  <c r="BP176" i="40"/>
  <c r="BO176" i="40"/>
  <c r="BN176" i="40"/>
  <c r="BM176" i="40"/>
  <c r="BL176" i="40"/>
  <c r="BK176" i="40"/>
  <c r="BJ176" i="40"/>
  <c r="BI176" i="40"/>
  <c r="BH176" i="40"/>
  <c r="AR176" i="40"/>
  <c r="V176" i="40"/>
  <c r="U176" i="40" s="1"/>
  <c r="AQ176" i="40" s="1"/>
  <c r="BE176" i="40" s="1"/>
  <c r="CT175" i="40"/>
  <c r="CS175" i="40"/>
  <c r="CR175" i="40"/>
  <c r="CQ175" i="40"/>
  <c r="CP175" i="40"/>
  <c r="CO175" i="40"/>
  <c r="CN175" i="40"/>
  <c r="CM175" i="40"/>
  <c r="CL175" i="40"/>
  <c r="CK175" i="40"/>
  <c r="CJ175" i="40"/>
  <c r="CI175" i="40"/>
  <c r="CH175" i="40"/>
  <c r="BT175" i="40"/>
  <c r="BR175" i="40"/>
  <c r="BQ175" i="40"/>
  <c r="BP175" i="40"/>
  <c r="BO175" i="40"/>
  <c r="BN175" i="40"/>
  <c r="BM175" i="40"/>
  <c r="BL175" i="40"/>
  <c r="BK175" i="40"/>
  <c r="BJ175" i="40"/>
  <c r="BI175" i="40"/>
  <c r="BH175" i="40"/>
  <c r="BG175" i="40"/>
  <c r="AR175" i="40"/>
  <c r="U175" i="40"/>
  <c r="CT174" i="40"/>
  <c r="CS174" i="40"/>
  <c r="CR174" i="40"/>
  <c r="CQ174" i="40"/>
  <c r="CP174" i="40"/>
  <c r="CO174" i="40"/>
  <c r="CN174" i="40"/>
  <c r="CM174" i="40"/>
  <c r="CL174" i="40"/>
  <c r="CK174" i="40"/>
  <c r="CJ174" i="40"/>
  <c r="CI174" i="40"/>
  <c r="BT174" i="40"/>
  <c r="BR174" i="40"/>
  <c r="BQ174" i="40"/>
  <c r="BP174" i="40"/>
  <c r="BO174" i="40"/>
  <c r="BN174" i="40"/>
  <c r="BM174" i="40"/>
  <c r="BL174" i="40"/>
  <c r="BK174" i="40"/>
  <c r="BJ174" i="40"/>
  <c r="BI174" i="40"/>
  <c r="BH174" i="40"/>
  <c r="BG174" i="40"/>
  <c r="AR174" i="40"/>
  <c r="X174" i="40"/>
  <c r="U174" i="40"/>
  <c r="BS174" i="40" s="1"/>
  <c r="CG174" i="40" s="1"/>
  <c r="CT173" i="40"/>
  <c r="CS173" i="40"/>
  <c r="CR173" i="40"/>
  <c r="CQ173" i="40"/>
  <c r="CP173" i="40"/>
  <c r="CO173" i="40"/>
  <c r="CN173" i="40"/>
  <c r="CM173" i="40"/>
  <c r="CM181" i="40" s="1"/>
  <c r="CL173" i="40"/>
  <c r="CK173" i="40"/>
  <c r="CJ173" i="40"/>
  <c r="CI173" i="40"/>
  <c r="CH173" i="40" s="1"/>
  <c r="CG173" i="40"/>
  <c r="BT173" i="40"/>
  <c r="BS173" i="40"/>
  <c r="BR173" i="40"/>
  <c r="BQ173" i="40"/>
  <c r="BP173" i="40"/>
  <c r="BO173" i="40"/>
  <c r="BN173" i="40"/>
  <c r="BM173" i="40"/>
  <c r="BL173" i="40"/>
  <c r="BK173" i="40"/>
  <c r="BJ173" i="40"/>
  <c r="BF173" i="40" s="1"/>
  <c r="BI173" i="40"/>
  <c r="BH173" i="40"/>
  <c r="BG173" i="40"/>
  <c r="BE173" i="40"/>
  <c r="AR173" i="40"/>
  <c r="AQ173" i="40"/>
  <c r="U173" i="40"/>
  <c r="S173" i="40"/>
  <c r="CT172" i="40"/>
  <c r="CS172" i="40"/>
  <c r="CR172" i="40"/>
  <c r="CQ172" i="40"/>
  <c r="CP172" i="40"/>
  <c r="CO172" i="40"/>
  <c r="CN172" i="40"/>
  <c r="CM172" i="40"/>
  <c r="CL172" i="40"/>
  <c r="CK172" i="40"/>
  <c r="CJ172" i="40"/>
  <c r="CI172" i="40"/>
  <c r="BT172" i="40"/>
  <c r="BR172" i="40"/>
  <c r="BQ172" i="40"/>
  <c r="BP172" i="40"/>
  <c r="BO172" i="40"/>
  <c r="BN172" i="40"/>
  <c r="BM172" i="40"/>
  <c r="BL172" i="40"/>
  <c r="BK172" i="40"/>
  <c r="BJ172" i="40"/>
  <c r="BI172" i="40"/>
  <c r="BH172" i="40"/>
  <c r="BG172" i="40"/>
  <c r="AR172" i="40"/>
  <c r="AQ172" i="40" s="1"/>
  <c r="BE172" i="40" s="1"/>
  <c r="U172" i="40"/>
  <c r="CT171" i="40"/>
  <c r="CS171" i="40"/>
  <c r="CR171" i="40"/>
  <c r="CR181" i="40" s="1"/>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M170" i="40"/>
  <c r="CL170" i="40"/>
  <c r="CJ170" i="40"/>
  <c r="CI170" i="40"/>
  <c r="BT170" i="40"/>
  <c r="BR170" i="40"/>
  <c r="BQ170" i="40"/>
  <c r="BP170" i="40"/>
  <c r="BO170" i="40"/>
  <c r="BN170" i="40"/>
  <c r="BM170" i="40"/>
  <c r="BL170" i="40"/>
  <c r="BK170" i="40"/>
  <c r="BJ170" i="40"/>
  <c r="BH170" i="40"/>
  <c r="BG170" i="40"/>
  <c r="AR170" i="40"/>
  <c r="AI170" i="40"/>
  <c r="CT169" i="40"/>
  <c r="CS169" i="40"/>
  <c r="CR169" i="40"/>
  <c r="CQ169" i="40"/>
  <c r="CP169" i="40"/>
  <c r="CO169" i="40"/>
  <c r="CN169" i="40"/>
  <c r="CM169" i="40"/>
  <c r="CL169" i="40"/>
  <c r="CK169" i="40"/>
  <c r="CJ169" i="40"/>
  <c r="CI169" i="40"/>
  <c r="CH169" i="40" s="1"/>
  <c r="BT169" i="40"/>
  <c r="BR169" i="40"/>
  <c r="BQ169" i="40"/>
  <c r="BP169" i="40"/>
  <c r="BO169" i="40"/>
  <c r="BN169" i="40"/>
  <c r="BM169" i="40"/>
  <c r="BL169" i="40"/>
  <c r="BK169" i="40"/>
  <c r="BJ169" i="40"/>
  <c r="BI169" i="40"/>
  <c r="BH169" i="40"/>
  <c r="BG169" i="40"/>
  <c r="BF169" i="40" s="1"/>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c r="BR166" i="40"/>
  <c r="BP166" i="40"/>
  <c r="BO166" i="40"/>
  <c r="BN166" i="40"/>
  <c r="BM166" i="40"/>
  <c r="BL166" i="40"/>
  <c r="BK166" i="40"/>
  <c r="BJ166" i="40"/>
  <c r="BI166" i="40"/>
  <c r="BH166" i="40"/>
  <c r="BG166" i="40"/>
  <c r="AI166" i="40"/>
  <c r="U166" i="40"/>
  <c r="S166" i="40"/>
  <c r="CT165" i="40"/>
  <c r="CR165" i="40"/>
  <c r="CQ165" i="40"/>
  <c r="CP165" i="40"/>
  <c r="CO165" i="40"/>
  <c r="CN165" i="40"/>
  <c r="CM165" i="40"/>
  <c r="CL165" i="40"/>
  <c r="CK165" i="40"/>
  <c r="CJ165" i="40"/>
  <c r="CI165" i="40"/>
  <c r="BT165" i="40"/>
  <c r="BS165" i="40" s="1"/>
  <c r="CG165" i="40" s="1"/>
  <c r="BR165" i="40"/>
  <c r="BP165" i="40"/>
  <c r="BO165" i="40"/>
  <c r="BN165" i="40"/>
  <c r="BM165" i="40"/>
  <c r="BL165" i="40"/>
  <c r="BK165" i="40"/>
  <c r="BJ165" i="40"/>
  <c r="BI165" i="40"/>
  <c r="BH165" i="40"/>
  <c r="BG165" i="40"/>
  <c r="AR165" i="40"/>
  <c r="AI165" i="40"/>
  <c r="U165" i="40"/>
  <c r="S165" i="40" s="1"/>
  <c r="CT164" i="40"/>
  <c r="CS164" i="40"/>
  <c r="CR164" i="40"/>
  <c r="CQ164" i="40"/>
  <c r="CP164" i="40"/>
  <c r="CO164" i="40"/>
  <c r="CN164" i="40"/>
  <c r="CM164" i="40"/>
  <c r="CL164" i="40"/>
  <c r="CK164" i="40"/>
  <c r="CJ164" i="40"/>
  <c r="CI164" i="40"/>
  <c r="CH164" i="40"/>
  <c r="BT164" i="40"/>
  <c r="BR164" i="40"/>
  <c r="BP164" i="40"/>
  <c r="BO164" i="40"/>
  <c r="BN164" i="40"/>
  <c r="BM164" i="40"/>
  <c r="BL164" i="40"/>
  <c r="BK164" i="40"/>
  <c r="BJ164" i="40"/>
  <c r="BI164" i="40"/>
  <c r="BH164" i="40"/>
  <c r="BG164" i="40"/>
  <c r="AJ164" i="40"/>
  <c r="AI164" i="40"/>
  <c r="AF164" i="40"/>
  <c r="U164" i="40"/>
  <c r="CT163" i="40"/>
  <c r="CR163" i="40"/>
  <c r="CQ163" i="40"/>
  <c r="CP163" i="40"/>
  <c r="CO163" i="40"/>
  <c r="CN163" i="40"/>
  <c r="CM163" i="40"/>
  <c r="CL163" i="40"/>
  <c r="CK163" i="40"/>
  <c r="CJ163" i="40"/>
  <c r="CI163" i="40"/>
  <c r="BT163" i="40"/>
  <c r="BR163" i="40"/>
  <c r="BP163" i="40"/>
  <c r="BO163" i="40"/>
  <c r="BN163" i="40"/>
  <c r="BM163" i="40"/>
  <c r="BL163" i="40"/>
  <c r="BK163" i="40"/>
  <c r="BJ163" i="40"/>
  <c r="BI163" i="40"/>
  <c r="BH163" i="40"/>
  <c r="BG163" i="40"/>
  <c r="AR163" i="40"/>
  <c r="AI163" i="40"/>
  <c r="U163" i="40"/>
  <c r="S163" i="40" s="1"/>
  <c r="CT162" i="40"/>
  <c r="CR162" i="40"/>
  <c r="CQ162" i="40"/>
  <c r="CP162" i="40"/>
  <c r="CO162" i="40"/>
  <c r="CN162" i="40"/>
  <c r="CM162" i="40"/>
  <c r="CL162" i="40"/>
  <c r="CK162" i="40"/>
  <c r="CJ162" i="40"/>
  <c r="CI162" i="40"/>
  <c r="BT162" i="40"/>
  <c r="BR162" i="40"/>
  <c r="BP162" i="40"/>
  <c r="BO162" i="40"/>
  <c r="BN162" i="40"/>
  <c r="BM162" i="40"/>
  <c r="BL162" i="40"/>
  <c r="BK162" i="40"/>
  <c r="BJ162" i="40"/>
  <c r="BI162" i="40"/>
  <c r="BH162" i="40"/>
  <c r="BG162" i="40"/>
  <c r="AI162" i="40"/>
  <c r="AF162" i="40"/>
  <c r="CT161" i="40"/>
  <c r="CS161" i="40"/>
  <c r="CR161" i="40"/>
  <c r="CQ161" i="40"/>
  <c r="CP161" i="40"/>
  <c r="CO161" i="40"/>
  <c r="CN161" i="40"/>
  <c r="CM161" i="40"/>
  <c r="CL161" i="40"/>
  <c r="CK161" i="40"/>
  <c r="CJ161" i="40"/>
  <c r="CI161" i="40"/>
  <c r="BT161" i="40"/>
  <c r="BR161" i="40"/>
  <c r="BQ161" i="40"/>
  <c r="BP161" i="40"/>
  <c r="BO161" i="40"/>
  <c r="BN161" i="40"/>
  <c r="BM161" i="40"/>
  <c r="BL161" i="40"/>
  <c r="BK161" i="40"/>
  <c r="BJ161" i="40"/>
  <c r="BI161" i="40"/>
  <c r="BF161" i="40" s="1"/>
  <c r="BH161" i="40"/>
  <c r="BG161" i="40"/>
  <c r="AR161" i="40"/>
  <c r="AI161" i="40"/>
  <c r="U161" i="40"/>
  <c r="S161" i="40" s="1"/>
  <c r="CT160" i="40"/>
  <c r="CR160" i="40"/>
  <c r="CQ160" i="40"/>
  <c r="CP160" i="40"/>
  <c r="CO160" i="40"/>
  <c r="CN160" i="40"/>
  <c r="CM160" i="40"/>
  <c r="CL160" i="40"/>
  <c r="CK160" i="40"/>
  <c r="CJ160" i="40"/>
  <c r="CI160" i="40"/>
  <c r="CS160" i="40"/>
  <c r="BR160" i="40"/>
  <c r="BP160" i="40"/>
  <c r="BO160" i="40"/>
  <c r="BN160" i="40"/>
  <c r="BM160" i="40"/>
  <c r="BL160" i="40"/>
  <c r="BK160" i="40"/>
  <c r="BJ160" i="40"/>
  <c r="BI160" i="40"/>
  <c r="BH160" i="40"/>
  <c r="BG160" i="40"/>
  <c r="AI160" i="40"/>
  <c r="U160" i="40"/>
  <c r="S160" i="40" s="1"/>
  <c r="CT159" i="40"/>
  <c r="CR159" i="40"/>
  <c r="CQ159" i="40"/>
  <c r="CP159" i="40"/>
  <c r="CO159" i="40"/>
  <c r="CN159" i="40"/>
  <c r="CM159" i="40"/>
  <c r="CL159" i="40"/>
  <c r="CK159" i="40"/>
  <c r="CJ159" i="40"/>
  <c r="CI159" i="40"/>
  <c r="BR159" i="40"/>
  <c r="BP159" i="40"/>
  <c r="BO159" i="40"/>
  <c r="BN159" i="40"/>
  <c r="BM159" i="40"/>
  <c r="BL159" i="40"/>
  <c r="BK159" i="40"/>
  <c r="BJ159" i="40"/>
  <c r="BI159" i="40"/>
  <c r="BH159" i="40"/>
  <c r="BG159" i="40"/>
  <c r="AR159" i="40"/>
  <c r="AQ159" i="40"/>
  <c r="BE159" i="40" s="1"/>
  <c r="AJ159" i="40"/>
  <c r="AI159" i="40" s="1"/>
  <c r="U159" i="40"/>
  <c r="S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c r="AI158" i="40"/>
  <c r="U158" i="40"/>
  <c r="S158" i="40" s="1"/>
  <c r="CT157" i="40"/>
  <c r="CR157" i="40"/>
  <c r="CQ157" i="40"/>
  <c r="CP157" i="40"/>
  <c r="CO157" i="40"/>
  <c r="CN157" i="40"/>
  <c r="CM157" i="40"/>
  <c r="CL157" i="40"/>
  <c r="CK157" i="40"/>
  <c r="CJ157" i="40"/>
  <c r="CI157" i="40"/>
  <c r="BR157" i="40"/>
  <c r="BP157" i="40"/>
  <c r="BO157" i="40"/>
  <c r="BN157" i="40"/>
  <c r="BM157" i="40"/>
  <c r="BL157" i="40"/>
  <c r="BK157" i="40"/>
  <c r="BJ157" i="40"/>
  <c r="BJ192" i="40" s="1"/>
  <c r="BI157" i="40"/>
  <c r="BH157" i="40"/>
  <c r="BG157" i="40"/>
  <c r="AI157" i="40"/>
  <c r="U157" i="40"/>
  <c r="CT156" i="40"/>
  <c r="CS156" i="40"/>
  <c r="CR156" i="40"/>
  <c r="CP156" i="40"/>
  <c r="CO156" i="40"/>
  <c r="CN156" i="40"/>
  <c r="CM156" i="40"/>
  <c r="CL156" i="40"/>
  <c r="CK156" i="40"/>
  <c r="CJ156" i="40"/>
  <c r="BT156" i="40"/>
  <c r="BR156" i="40"/>
  <c r="BQ156" i="40"/>
  <c r="BP156" i="40"/>
  <c r="BN156" i="40"/>
  <c r="BM156" i="40"/>
  <c r="BL156" i="40"/>
  <c r="BK156" i="40"/>
  <c r="BJ156" i="40"/>
  <c r="BI156" i="40"/>
  <c r="BH156" i="40"/>
  <c r="BG156" i="40"/>
  <c r="AR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c r="U155" i="40"/>
  <c r="CT154" i="40"/>
  <c r="CS154" i="40"/>
  <c r="CR154" i="40"/>
  <c r="CQ154" i="40"/>
  <c r="CP154" i="40"/>
  <c r="CO154" i="40"/>
  <c r="CN154" i="40"/>
  <c r="CM154" i="40"/>
  <c r="CL154" i="40"/>
  <c r="CK154" i="40"/>
  <c r="CJ154" i="40"/>
  <c r="CH154" i="40" s="1"/>
  <c r="BT154" i="40"/>
  <c r="BS154" i="40" s="1"/>
  <c r="CG154" i="40"/>
  <c r="BR154" i="40"/>
  <c r="BQ154" i="40"/>
  <c r="BP154" i="40"/>
  <c r="BO154" i="40"/>
  <c r="BN154" i="40"/>
  <c r="BM154" i="40"/>
  <c r="BL154" i="40"/>
  <c r="BK154" i="40"/>
  <c r="BJ154" i="40"/>
  <c r="BI154" i="40"/>
  <c r="BH154" i="40"/>
  <c r="AR154" i="40"/>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c r="CO152" i="40"/>
  <c r="CN152" i="40"/>
  <c r="CM152" i="40"/>
  <c r="CL152" i="40"/>
  <c r="CL167" i="40" s="1"/>
  <c r="CK152" i="40"/>
  <c r="CJ152" i="40"/>
  <c r="CI152" i="40"/>
  <c r="BT152" i="40"/>
  <c r="BR152" i="40"/>
  <c r="BQ152" i="40"/>
  <c r="BP152" i="40"/>
  <c r="BO152" i="40"/>
  <c r="BN152" i="40"/>
  <c r="BM152" i="40"/>
  <c r="BL152" i="40"/>
  <c r="BK152" i="40"/>
  <c r="BJ152" i="40"/>
  <c r="BJ167" i="40"/>
  <c r="BI152" i="40"/>
  <c r="BI167" i="40"/>
  <c r="BH152" i="40"/>
  <c r="BG152" i="40"/>
  <c r="AR152" i="40"/>
  <c r="AI152" i="40"/>
  <c r="U152" i="40"/>
  <c r="CT150" i="40"/>
  <c r="CS150" i="40"/>
  <c r="CP150" i="40"/>
  <c r="CK150" i="40"/>
  <c r="CF150" i="40"/>
  <c r="CE150" i="40"/>
  <c r="CD150" i="40"/>
  <c r="CC150" i="40"/>
  <c r="CB150" i="40"/>
  <c r="CA150" i="40"/>
  <c r="BZ150" i="40"/>
  <c r="BY150" i="40"/>
  <c r="BX150" i="40"/>
  <c r="BW150" i="40"/>
  <c r="BV150" i="40"/>
  <c r="BD150" i="40"/>
  <c r="BC150" i="40"/>
  <c r="BB150" i="40"/>
  <c r="BA150" i="40"/>
  <c r="AZ150" i="40"/>
  <c r="AY150" i="40"/>
  <c r="AX150" i="40"/>
  <c r="AW150" i="40"/>
  <c r="AV150" i="40"/>
  <c r="AU150" i="40"/>
  <c r="AT150" i="40"/>
  <c r="AP150" i="40"/>
  <c r="AO150" i="40"/>
  <c r="AN150" i="40"/>
  <c r="AM150" i="40"/>
  <c r="AL150" i="40"/>
  <c r="AK150" i="40"/>
  <c r="AJ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Q149" i="40"/>
  <c r="BQ150" i="40" s="1"/>
  <c r="BP149" i="40"/>
  <c r="BN149" i="40"/>
  <c r="BM149" i="40"/>
  <c r="BL149" i="40"/>
  <c r="BL150" i="40" s="1"/>
  <c r="BK149" i="40"/>
  <c r="BJ149" i="40"/>
  <c r="BI149" i="40"/>
  <c r="BH149" i="40"/>
  <c r="BG149" i="40"/>
  <c r="AR149" i="40"/>
  <c r="CT148" i="40"/>
  <c r="CS148" i="40"/>
  <c r="CR148" i="40"/>
  <c r="CR150" i="40" s="1"/>
  <c r="CQ148" i="40"/>
  <c r="CQ150" i="40" s="1"/>
  <c r="CP148" i="40"/>
  <c r="CO148" i="40"/>
  <c r="CO150" i="40"/>
  <c r="CN148" i="40"/>
  <c r="CN150" i="40" s="1"/>
  <c r="CM148" i="40"/>
  <c r="CM150" i="40" s="1"/>
  <c r="CL148" i="40"/>
  <c r="CL150" i="40"/>
  <c r="CK148" i="40"/>
  <c r="CJ148" i="40"/>
  <c r="CJ150" i="40" s="1"/>
  <c r="BR148" i="40"/>
  <c r="BQ148" i="40"/>
  <c r="BP148" i="40"/>
  <c r="BO148" i="40"/>
  <c r="BN148" i="40"/>
  <c r="BN150" i="40"/>
  <c r="BM148" i="40"/>
  <c r="BM150" i="40"/>
  <c r="BL148" i="40"/>
  <c r="BK148" i="40"/>
  <c r="BK150" i="40" s="1"/>
  <c r="BJ148" i="40"/>
  <c r="BJ150" i="40" s="1"/>
  <c r="BI148" i="40"/>
  <c r="BI150" i="40" s="1"/>
  <c r="BH148" i="40"/>
  <c r="AI148" i="40"/>
  <c r="AI150" i="40" s="1"/>
  <c r="U148" i="40"/>
  <c r="S148"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I145" i="40"/>
  <c r="U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CT143" i="40"/>
  <c r="CS143" i="40"/>
  <c r="CR143" i="40"/>
  <c r="CQ143" i="40"/>
  <c r="CP143" i="40"/>
  <c r="CO143" i="40"/>
  <c r="CN143" i="40"/>
  <c r="CM143" i="40"/>
  <c r="CL143" i="40"/>
  <c r="CK143" i="40"/>
  <c r="CJ143" i="40"/>
  <c r="CI143" i="40"/>
  <c r="BT143" i="40"/>
  <c r="BS143" i="40" s="1"/>
  <c r="BR143" i="40"/>
  <c r="BQ143" i="40"/>
  <c r="BP143" i="40"/>
  <c r="BO143" i="40"/>
  <c r="BN143" i="40"/>
  <c r="BM143" i="40"/>
  <c r="BL143" i="40"/>
  <c r="BK143" i="40"/>
  <c r="BJ143" i="40"/>
  <c r="BI143" i="40"/>
  <c r="BH143" i="40"/>
  <c r="BG143" i="40"/>
  <c r="BF143" i="40" s="1"/>
  <c r="AR143" i="40"/>
  <c r="AQ143" i="40"/>
  <c r="BE143" i="40" s="1"/>
  <c r="U143" i="40"/>
  <c r="CG143" i="40"/>
  <c r="CT142" i="40"/>
  <c r="CS142" i="40"/>
  <c r="CR142" i="40"/>
  <c r="CQ142" i="40"/>
  <c r="CP142" i="40"/>
  <c r="CO142" i="40"/>
  <c r="CN142" i="40"/>
  <c r="CM142" i="40"/>
  <c r="CL142" i="40"/>
  <c r="CH142" i="40"/>
  <c r="CK142" i="40"/>
  <c r="CJ142" i="40"/>
  <c r="CI142" i="40"/>
  <c r="BT142" i="40"/>
  <c r="BR142" i="40"/>
  <c r="BQ142" i="40"/>
  <c r="BP142" i="40"/>
  <c r="BO142" i="40"/>
  <c r="BN142" i="40"/>
  <c r="BM142" i="40"/>
  <c r="BL142" i="40"/>
  <c r="BK142" i="40"/>
  <c r="BJ142" i="40"/>
  <c r="BI142" i="40"/>
  <c r="BH142" i="40"/>
  <c r="BG142" i="40"/>
  <c r="BF142" i="40" s="1"/>
  <c r="AR142" i="40"/>
  <c r="U142" i="40"/>
  <c r="CT141" i="40"/>
  <c r="CS141" i="40"/>
  <c r="CR141" i="40"/>
  <c r="CQ141" i="40"/>
  <c r="CP141" i="40"/>
  <c r="CO141" i="40"/>
  <c r="CN141" i="40"/>
  <c r="CM141" i="40"/>
  <c r="CL141" i="40"/>
  <c r="CK141" i="40"/>
  <c r="CJ141" i="40"/>
  <c r="CH141" i="40" s="1"/>
  <c r="CI141" i="40"/>
  <c r="BT141" i="40"/>
  <c r="BR141" i="40"/>
  <c r="BQ141" i="40"/>
  <c r="BP141" i="40"/>
  <c r="BO141" i="40"/>
  <c r="BN141" i="40"/>
  <c r="BM141" i="40"/>
  <c r="BL141" i="40"/>
  <c r="BK141" i="40"/>
  <c r="BJ141" i="40"/>
  <c r="BI141" i="40"/>
  <c r="BH141" i="40"/>
  <c r="BG141" i="40"/>
  <c r="BF141" i="40"/>
  <c r="AR141" i="40"/>
  <c r="AQ141" i="40"/>
  <c r="BE141" i="40" s="1"/>
  <c r="U141" i="40"/>
  <c r="BS141" i="40" s="1"/>
  <c r="CG141" i="40" s="1"/>
  <c r="CT140" i="40"/>
  <c r="CS140" i="40"/>
  <c r="CR140" i="40"/>
  <c r="CQ140" i="40"/>
  <c r="CP140" i="40"/>
  <c r="CO140" i="40"/>
  <c r="CN140" i="40"/>
  <c r="CM140" i="40"/>
  <c r="CL140" i="40"/>
  <c r="CK140" i="40"/>
  <c r="CJ140" i="40"/>
  <c r="CI140" i="40"/>
  <c r="BT140" i="40"/>
  <c r="BR140" i="40"/>
  <c r="BQ140" i="40"/>
  <c r="BP140" i="40"/>
  <c r="BO140" i="40"/>
  <c r="BN140" i="40"/>
  <c r="BM140" i="40"/>
  <c r="BL140" i="40"/>
  <c r="BK140" i="40"/>
  <c r="BJ140" i="40"/>
  <c r="BI140" i="40"/>
  <c r="BH140" i="40"/>
  <c r="BF140" i="40" s="1"/>
  <c r="BG140" i="40"/>
  <c r="AR140" i="40"/>
  <c r="AQ140" i="40"/>
  <c r="BE140" i="40" s="1"/>
  <c r="U140" i="40"/>
  <c r="BS140" i="40" s="1"/>
  <c r="CG140" i="40" s="1"/>
  <c r="CT139" i="40"/>
  <c r="CS139" i="40"/>
  <c r="CR139" i="40"/>
  <c r="CQ139" i="40"/>
  <c r="CP139" i="40"/>
  <c r="CO139" i="40"/>
  <c r="CN139" i="40"/>
  <c r="CM139" i="40"/>
  <c r="CL139" i="40"/>
  <c r="CK139" i="40"/>
  <c r="CJ139" i="40"/>
  <c r="CI139" i="40"/>
  <c r="BT139" i="40"/>
  <c r="BR139" i="40"/>
  <c r="BQ139" i="40"/>
  <c r="BP139" i="40"/>
  <c r="BO139" i="40"/>
  <c r="BN139" i="40"/>
  <c r="BM139" i="40"/>
  <c r="BL139" i="40"/>
  <c r="BK139" i="40"/>
  <c r="BJ139" i="40"/>
  <c r="BI139" i="40"/>
  <c r="BH139" i="40"/>
  <c r="BG139" i="40"/>
  <c r="BF139" i="40"/>
  <c r="AR139" i="40"/>
  <c r="U139" i="40"/>
  <c r="AQ139" i="40" s="1"/>
  <c r="BE139" i="40" s="1"/>
  <c r="CT138" i="40"/>
  <c r="CS138" i="40"/>
  <c r="CR138" i="40"/>
  <c r="CQ138" i="40"/>
  <c r="CP138" i="40"/>
  <c r="CO138" i="40"/>
  <c r="CN138" i="40"/>
  <c r="CM138" i="40"/>
  <c r="CL138" i="40"/>
  <c r="CK138" i="40"/>
  <c r="CJ138" i="40"/>
  <c r="CI138" i="40"/>
  <c r="CH138" i="40" s="1"/>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AQ137" i="40" s="1"/>
  <c r="U137" i="40"/>
  <c r="BE137" i="40"/>
  <c r="CT136" i="40"/>
  <c r="CS136" i="40"/>
  <c r="CR136" i="40"/>
  <c r="CQ136" i="40"/>
  <c r="CP136" i="40"/>
  <c r="CO136" i="40"/>
  <c r="CN136" i="40"/>
  <c r="CM136" i="40"/>
  <c r="CL136" i="40"/>
  <c r="CK136" i="40"/>
  <c r="CJ136" i="40"/>
  <c r="CI136" i="40"/>
  <c r="BT136" i="40"/>
  <c r="BS136" i="40"/>
  <c r="CG136" i="40" s="1"/>
  <c r="BR136" i="40"/>
  <c r="BQ136" i="40"/>
  <c r="BP136" i="40"/>
  <c r="BO136" i="40"/>
  <c r="BN136" i="40"/>
  <c r="BM136" i="40"/>
  <c r="BL136" i="40"/>
  <c r="BK136" i="40"/>
  <c r="BJ136" i="40"/>
  <c r="BI136" i="40"/>
  <c r="BH136" i="40"/>
  <c r="BG136" i="40"/>
  <c r="AR136" i="40"/>
  <c r="AQ136" i="40" s="1"/>
  <c r="BE136" i="40"/>
  <c r="U136" i="40"/>
  <c r="CT135" i="40"/>
  <c r="CS135" i="40"/>
  <c r="CR135" i="40"/>
  <c r="CQ135" i="40"/>
  <c r="CP135" i="40"/>
  <c r="CO135" i="40"/>
  <c r="CN135" i="40"/>
  <c r="CM135" i="40"/>
  <c r="CL135" i="40"/>
  <c r="CK135" i="40"/>
  <c r="CJ135" i="40"/>
  <c r="CI135" i="40"/>
  <c r="BT135" i="40"/>
  <c r="BS135" i="40" s="1"/>
  <c r="CG135" i="40" s="1"/>
  <c r="BR135" i="40"/>
  <c r="BQ135" i="40"/>
  <c r="BP135" i="40"/>
  <c r="BO135" i="40"/>
  <c r="BN135" i="40"/>
  <c r="BM135" i="40"/>
  <c r="BL135" i="40"/>
  <c r="BK135" i="40"/>
  <c r="BJ135" i="40"/>
  <c r="BI135" i="40"/>
  <c r="BH135" i="40"/>
  <c r="BG135" i="40"/>
  <c r="AR135" i="40"/>
  <c r="U135" i="40"/>
  <c r="AQ135" i="40" s="1"/>
  <c r="BE135" i="40"/>
  <c r="CT134" i="40"/>
  <c r="CS134" i="40"/>
  <c r="CR134" i="40"/>
  <c r="CQ134" i="40"/>
  <c r="CP134" i="40"/>
  <c r="CO134" i="40"/>
  <c r="CN134" i="40"/>
  <c r="CM134" i="40"/>
  <c r="CL134" i="40"/>
  <c r="CK134" i="40"/>
  <c r="CJ134" i="40"/>
  <c r="CI134" i="40"/>
  <c r="BT134" i="40"/>
  <c r="BR134" i="40"/>
  <c r="BQ134" i="40"/>
  <c r="BP134" i="40"/>
  <c r="BO134" i="40"/>
  <c r="BN134" i="40"/>
  <c r="BM134" i="40"/>
  <c r="BL134" i="40"/>
  <c r="BK134" i="40"/>
  <c r="BJ134" i="40"/>
  <c r="BF134" i="40"/>
  <c r="BI134" i="40"/>
  <c r="BH134" i="40"/>
  <c r="BG134" i="40"/>
  <c r="AR134" i="40"/>
  <c r="AQ134" i="40" s="1"/>
  <c r="BE134" i="40" s="1"/>
  <c r="U134" i="40"/>
  <c r="CT133" i="40"/>
  <c r="CS133" i="40"/>
  <c r="CR133" i="40"/>
  <c r="CQ133" i="40"/>
  <c r="CP133" i="40"/>
  <c r="CO133" i="40"/>
  <c r="CN133" i="40"/>
  <c r="CM133" i="40"/>
  <c r="CL133" i="40"/>
  <c r="CK133" i="40"/>
  <c r="CJ133" i="40"/>
  <c r="CI133" i="40"/>
  <c r="BT133" i="40"/>
  <c r="BS133" i="40" s="1"/>
  <c r="CG133" i="40" s="1"/>
  <c r="BR133" i="40"/>
  <c r="BQ133" i="40"/>
  <c r="BP133" i="40"/>
  <c r="BO133" i="40"/>
  <c r="BN133" i="40"/>
  <c r="BM133" i="40"/>
  <c r="BL133" i="40"/>
  <c r="BK133" i="40"/>
  <c r="BJ133" i="40"/>
  <c r="BI133" i="40"/>
  <c r="BH133" i="40"/>
  <c r="BG133" i="40"/>
  <c r="BE133" i="40"/>
  <c r="AR133" i="40"/>
  <c r="AQ133" i="40"/>
  <c r="U133" i="40"/>
  <c r="CT132" i="40"/>
  <c r="CS132" i="40"/>
  <c r="CR132" i="40"/>
  <c r="CQ132" i="40"/>
  <c r="CP132" i="40"/>
  <c r="CO132" i="40"/>
  <c r="CN132" i="40"/>
  <c r="CM132" i="40"/>
  <c r="CL132" i="40"/>
  <c r="CK132" i="40"/>
  <c r="CJ132" i="40"/>
  <c r="CI132" i="40"/>
  <c r="CH132" i="40" s="1"/>
  <c r="BT132" i="40"/>
  <c r="BR132" i="40"/>
  <c r="BQ132" i="40"/>
  <c r="BP132" i="40"/>
  <c r="BO132" i="40"/>
  <c r="BN132" i="40"/>
  <c r="BM132" i="40"/>
  <c r="BL132" i="40"/>
  <c r="BK132" i="40"/>
  <c r="BJ132" i="40"/>
  <c r="BI132" i="40"/>
  <c r="BF132" i="40" s="1"/>
  <c r="BH132" i="40"/>
  <c r="BG132" i="40"/>
  <c r="AR132" i="40"/>
  <c r="U132" i="40"/>
  <c r="CT131" i="40"/>
  <c r="CS131" i="40"/>
  <c r="CR131" i="40"/>
  <c r="CQ131" i="40"/>
  <c r="CP131" i="40"/>
  <c r="CO131" i="40"/>
  <c r="CN131" i="40"/>
  <c r="CM131" i="40"/>
  <c r="CL131" i="40"/>
  <c r="CK131" i="40"/>
  <c r="CJ131" i="40"/>
  <c r="CI131" i="40"/>
  <c r="CH131" i="40" s="1"/>
  <c r="BT131" i="40"/>
  <c r="BS131" i="40" s="1"/>
  <c r="CG131" i="40"/>
  <c r="BR131" i="40"/>
  <c r="BQ131" i="40"/>
  <c r="BP131" i="40"/>
  <c r="BO131" i="40"/>
  <c r="BN131" i="40"/>
  <c r="BM131" i="40"/>
  <c r="BL131" i="40"/>
  <c r="BK131" i="40"/>
  <c r="BJ131" i="40"/>
  <c r="BI131" i="40"/>
  <c r="BH131" i="40"/>
  <c r="BG131" i="40"/>
  <c r="BE131" i="40"/>
  <c r="AR131" i="40"/>
  <c r="AQ131" i="40"/>
  <c r="U131" i="40"/>
  <c r="CT130" i="40"/>
  <c r="CS130" i="40"/>
  <c r="CR130" i="40"/>
  <c r="CQ130" i="40"/>
  <c r="CP130" i="40"/>
  <c r="CO130" i="40"/>
  <c r="CN130" i="40"/>
  <c r="CM130" i="40"/>
  <c r="CL130" i="40"/>
  <c r="CK130" i="40"/>
  <c r="CJ130" i="40"/>
  <c r="CI130" i="40"/>
  <c r="CH130" i="40" s="1"/>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H129" i="40"/>
  <c r="BG129" i="40"/>
  <c r="AR129" i="40"/>
  <c r="U129" i="40"/>
  <c r="AQ129" i="40"/>
  <c r="BE129" i="40" s="1"/>
  <c r="CT128" i="40"/>
  <c r="CS128" i="40"/>
  <c r="CR128" i="40"/>
  <c r="CQ128" i="40"/>
  <c r="CP128" i="40"/>
  <c r="CO128" i="40"/>
  <c r="CN128" i="40"/>
  <c r="CM128" i="40"/>
  <c r="CL128" i="40"/>
  <c r="CK128" i="40"/>
  <c r="CJ128" i="40"/>
  <c r="CI128" i="40"/>
  <c r="BT128" i="40"/>
  <c r="BS128" i="40" s="1"/>
  <c r="CG128" i="40"/>
  <c r="BR128" i="40"/>
  <c r="BQ128" i="40"/>
  <c r="BP128" i="40"/>
  <c r="BO128" i="40"/>
  <c r="BN128" i="40"/>
  <c r="BM128" i="40"/>
  <c r="BL128" i="40"/>
  <c r="BK128" i="40"/>
  <c r="BJ128" i="40"/>
  <c r="BI128" i="40"/>
  <c r="BH128" i="40"/>
  <c r="BG128" i="40"/>
  <c r="AR128" i="40"/>
  <c r="U128" i="40"/>
  <c r="AQ128" i="40"/>
  <c r="BE128" i="40" s="1"/>
  <c r="CT127" i="40"/>
  <c r="CS127" i="40"/>
  <c r="CR127" i="40"/>
  <c r="CQ127" i="40"/>
  <c r="CP127" i="40"/>
  <c r="CO127" i="40"/>
  <c r="CN127" i="40"/>
  <c r="CM127" i="40"/>
  <c r="CL127" i="40"/>
  <c r="CK127" i="40"/>
  <c r="CJ127" i="40"/>
  <c r="CI127" i="40"/>
  <c r="BT127" i="40"/>
  <c r="BR127" i="40"/>
  <c r="BQ127" i="40"/>
  <c r="BP127" i="40"/>
  <c r="BO127" i="40"/>
  <c r="BN127" i="40"/>
  <c r="BM127" i="40"/>
  <c r="BL127" i="40"/>
  <c r="BK127" i="40"/>
  <c r="BJ127" i="40"/>
  <c r="BI127" i="40"/>
  <c r="BH127" i="40"/>
  <c r="BG127" i="40"/>
  <c r="AR127" i="40"/>
  <c r="AQ127" i="40"/>
  <c r="BE127" i="40" s="1"/>
  <c r="U127" i="40"/>
  <c r="BS127" i="40"/>
  <c r="CG127" i="40" s="1"/>
  <c r="CT126" i="40"/>
  <c r="CS126" i="40"/>
  <c r="CR126" i="40"/>
  <c r="CQ126" i="40"/>
  <c r="CP126" i="40"/>
  <c r="CO126" i="40"/>
  <c r="CN126" i="40"/>
  <c r="CM126" i="40"/>
  <c r="CL126" i="40"/>
  <c r="CK126" i="40"/>
  <c r="CJ126" i="40"/>
  <c r="CI126" i="40"/>
  <c r="BT126" i="40"/>
  <c r="BR126" i="40"/>
  <c r="BQ126" i="40"/>
  <c r="BP126" i="40"/>
  <c r="BO126" i="40"/>
  <c r="BN126" i="40"/>
  <c r="BM126" i="40"/>
  <c r="BL126" i="40"/>
  <c r="BK126" i="40"/>
  <c r="BJ126" i="40"/>
  <c r="BI126" i="40"/>
  <c r="BH126" i="40"/>
  <c r="BG126" i="40"/>
  <c r="BF126" i="40" s="1"/>
  <c r="AR126" i="40"/>
  <c r="U126" i="40"/>
  <c r="CT125" i="40"/>
  <c r="CS125" i="40"/>
  <c r="CR125" i="40"/>
  <c r="CQ125" i="40"/>
  <c r="CP125" i="40"/>
  <c r="CO125" i="40"/>
  <c r="CN125" i="40"/>
  <c r="CM125" i="40"/>
  <c r="CL125" i="40"/>
  <c r="CK125" i="40"/>
  <c r="CJ125" i="40"/>
  <c r="CI125" i="40"/>
  <c r="BT125" i="40"/>
  <c r="BR125" i="40"/>
  <c r="BQ125" i="40"/>
  <c r="BP125" i="40"/>
  <c r="BO125" i="40"/>
  <c r="BN125" i="40"/>
  <c r="BM125" i="40"/>
  <c r="BL125" i="40"/>
  <c r="BK125" i="40"/>
  <c r="BJ125" i="40"/>
  <c r="BI125" i="40"/>
  <c r="BH125" i="40"/>
  <c r="BG125" i="40"/>
  <c r="AR125" i="40"/>
  <c r="AQ125" i="40"/>
  <c r="BE125" i="40" s="1"/>
  <c r="U125" i="40"/>
  <c r="CT124" i="40"/>
  <c r="CS124" i="40"/>
  <c r="CR124" i="40"/>
  <c r="CQ124" i="40"/>
  <c r="CP124" i="40"/>
  <c r="CO124" i="40"/>
  <c r="CN124" i="40"/>
  <c r="CM124" i="40"/>
  <c r="CL124" i="40"/>
  <c r="CK124" i="40"/>
  <c r="CJ124" i="40"/>
  <c r="CI124" i="40"/>
  <c r="BT124" i="40"/>
  <c r="BS124" i="40"/>
  <c r="CG124" i="40" s="1"/>
  <c r="BR124" i="40"/>
  <c r="BQ124" i="40"/>
  <c r="BP124" i="40"/>
  <c r="BO124" i="40"/>
  <c r="BN124" i="40"/>
  <c r="BM124" i="40"/>
  <c r="BL124" i="40"/>
  <c r="BK124" i="40"/>
  <c r="BJ124" i="40"/>
  <c r="BI124" i="40"/>
  <c r="BH124" i="40"/>
  <c r="BG124" i="40"/>
  <c r="AR124" i="40"/>
  <c r="AQ124" i="40" s="1"/>
  <c r="BE124" i="40" s="1"/>
  <c r="U124" i="40"/>
  <c r="CT123" i="40"/>
  <c r="CS123" i="40"/>
  <c r="CR123" i="40"/>
  <c r="CQ123" i="40"/>
  <c r="CP123" i="40"/>
  <c r="CO123" i="40"/>
  <c r="CN123" i="40"/>
  <c r="CM123" i="40"/>
  <c r="CL123" i="40"/>
  <c r="CK123" i="40"/>
  <c r="CJ123" i="40"/>
  <c r="CI123" i="40"/>
  <c r="CH123" i="40" s="1"/>
  <c r="BT123" i="40"/>
  <c r="BS123" i="40" s="1"/>
  <c r="CG123" i="40" s="1"/>
  <c r="BR123" i="40"/>
  <c r="BQ123" i="40"/>
  <c r="BP123" i="40"/>
  <c r="BO123" i="40"/>
  <c r="BN123" i="40"/>
  <c r="BM123" i="40"/>
  <c r="BL123" i="40"/>
  <c r="BK123" i="40"/>
  <c r="BJ123" i="40"/>
  <c r="BI123" i="40"/>
  <c r="BH123" i="40"/>
  <c r="BG123" i="40"/>
  <c r="AR123" i="40"/>
  <c r="AQ123" i="40" s="1"/>
  <c r="BE123" i="40" s="1"/>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s="1"/>
  <c r="AR122" i="40"/>
  <c r="U122" i="40"/>
  <c r="CT121" i="40"/>
  <c r="CS121" i="40"/>
  <c r="CR121" i="40"/>
  <c r="CQ121" i="40"/>
  <c r="CP121" i="40"/>
  <c r="CO121" i="40"/>
  <c r="CN121" i="40"/>
  <c r="CM121" i="40"/>
  <c r="CL121" i="40"/>
  <c r="CK121" i="40"/>
  <c r="CJ121" i="40"/>
  <c r="CI121" i="40"/>
  <c r="CH121" i="40" s="1"/>
  <c r="BT121" i="40"/>
  <c r="BR121" i="40"/>
  <c r="BQ121" i="40"/>
  <c r="BP121" i="40"/>
  <c r="BO121" i="40"/>
  <c r="BN121" i="40"/>
  <c r="BM121" i="40"/>
  <c r="BL121" i="40"/>
  <c r="BK121" i="40"/>
  <c r="BJ121" i="40"/>
  <c r="BI121" i="40"/>
  <c r="BH121" i="40"/>
  <c r="BG121" i="40"/>
  <c r="AR121" i="40"/>
  <c r="AQ121" i="40" s="1"/>
  <c r="BE121" i="40" s="1"/>
  <c r="U121" i="40"/>
  <c r="CT120" i="40"/>
  <c r="CS120" i="40"/>
  <c r="CR120" i="40"/>
  <c r="CQ120" i="40"/>
  <c r="CP120" i="40"/>
  <c r="CO120" i="40"/>
  <c r="CN120" i="40"/>
  <c r="CM120" i="40"/>
  <c r="CL120" i="40"/>
  <c r="CK120" i="40"/>
  <c r="CJ120" i="40"/>
  <c r="CI120" i="40"/>
  <c r="BT120" i="40"/>
  <c r="BR120" i="40"/>
  <c r="BQ120" i="40"/>
  <c r="BP120" i="40"/>
  <c r="BO120" i="40"/>
  <c r="BN120" i="40"/>
  <c r="BM120" i="40"/>
  <c r="BL120" i="40"/>
  <c r="BK120" i="40"/>
  <c r="BJ120" i="40"/>
  <c r="BI120" i="40"/>
  <c r="BH120" i="40"/>
  <c r="BG120" i="40"/>
  <c r="AR120" i="40"/>
  <c r="AQ120" i="40"/>
  <c r="BE120" i="40" s="1"/>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c r="BE119" i="40" s="1"/>
  <c r="CT118" i="40"/>
  <c r="CS118" i="40"/>
  <c r="CR118" i="40"/>
  <c r="CQ118" i="40"/>
  <c r="CP118" i="40"/>
  <c r="CO118" i="40"/>
  <c r="CN118" i="40"/>
  <c r="CM118" i="40"/>
  <c r="CL118" i="40"/>
  <c r="CK118" i="40"/>
  <c r="CJ118" i="40"/>
  <c r="CI118" i="40"/>
  <c r="BT118" i="40"/>
  <c r="BR118" i="40"/>
  <c r="BQ118" i="40"/>
  <c r="BP118" i="40"/>
  <c r="BO118" i="40"/>
  <c r="BN118" i="40"/>
  <c r="BM118" i="40"/>
  <c r="BL118" i="40"/>
  <c r="BK118" i="40"/>
  <c r="BJ118" i="40"/>
  <c r="BI118" i="40"/>
  <c r="BH118" i="40"/>
  <c r="BG118" i="40"/>
  <c r="AR118" i="40"/>
  <c r="U118" i="40"/>
  <c r="CT117" i="40"/>
  <c r="CS117" i="40"/>
  <c r="CR117" i="40"/>
  <c r="CQ117" i="40"/>
  <c r="CP117" i="40"/>
  <c r="CO117" i="40"/>
  <c r="CN117" i="40"/>
  <c r="CM117" i="40"/>
  <c r="CL117" i="40"/>
  <c r="CK117" i="40"/>
  <c r="CJ117" i="40"/>
  <c r="CI117" i="40"/>
  <c r="BT117" i="40"/>
  <c r="BR117" i="40"/>
  <c r="BQ117" i="40"/>
  <c r="BP117" i="40"/>
  <c r="BO117" i="40"/>
  <c r="BN117" i="40"/>
  <c r="BM117" i="40"/>
  <c r="BL117" i="40"/>
  <c r="BK117" i="40"/>
  <c r="BJ117" i="40"/>
  <c r="BI117" i="40"/>
  <c r="BH117" i="40"/>
  <c r="BG117" i="40"/>
  <c r="BF117" i="40"/>
  <c r="AR117" i="40"/>
  <c r="U117" i="40"/>
  <c r="AQ117" i="40" s="1"/>
  <c r="BE117" i="40" s="1"/>
  <c r="CT116" i="40"/>
  <c r="CS116" i="40"/>
  <c r="CR116" i="40"/>
  <c r="CQ116" i="40"/>
  <c r="CP116" i="40"/>
  <c r="CO116" i="40"/>
  <c r="CN116" i="40"/>
  <c r="CM116" i="40"/>
  <c r="CL116" i="40"/>
  <c r="CK116" i="40"/>
  <c r="CH116" i="40" s="1"/>
  <c r="CJ116" i="40"/>
  <c r="CI116" i="40"/>
  <c r="BT116" i="40"/>
  <c r="BS116" i="40" s="1"/>
  <c r="CG116" i="40" s="1"/>
  <c r="BR116" i="40"/>
  <c r="BQ116" i="40"/>
  <c r="BP116" i="40"/>
  <c r="BO116" i="40"/>
  <c r="BN116" i="40"/>
  <c r="BM116" i="40"/>
  <c r="BL116" i="40"/>
  <c r="BK116" i="40"/>
  <c r="BJ116" i="40"/>
  <c r="BI116" i="40"/>
  <c r="BH116" i="40"/>
  <c r="BG116" i="40"/>
  <c r="AR116" i="40"/>
  <c r="AQ116" i="40" s="1"/>
  <c r="BE116" i="40" s="1"/>
  <c r="AI116" i="40"/>
  <c r="U116" i="40"/>
  <c r="S116" i="40"/>
  <c r="CT115" i="40"/>
  <c r="CS115" i="40"/>
  <c r="CR115" i="40"/>
  <c r="CQ115" i="40"/>
  <c r="CP115" i="40"/>
  <c r="CO115" i="40"/>
  <c r="CN115" i="40"/>
  <c r="CM115" i="40"/>
  <c r="CL115" i="40"/>
  <c r="CK115" i="40"/>
  <c r="CJ115" i="40"/>
  <c r="CI115" i="40"/>
  <c r="BT115" i="40"/>
  <c r="BR115" i="40"/>
  <c r="BQ115" i="40"/>
  <c r="BP115" i="40"/>
  <c r="BO115" i="40"/>
  <c r="BN115" i="40"/>
  <c r="BM115" i="40"/>
  <c r="BL115" i="40"/>
  <c r="BK115" i="40"/>
  <c r="BJ115" i="40"/>
  <c r="BI115" i="40"/>
  <c r="BF115" i="40" s="1"/>
  <c r="BH115" i="40"/>
  <c r="BG115" i="40"/>
  <c r="AR115" i="40"/>
  <c r="AQ115" i="40"/>
  <c r="BE115" i="40" s="1"/>
  <c r="AI115" i="40"/>
  <c r="U115" i="40"/>
  <c r="S115" i="40" s="1"/>
  <c r="BS115" i="40"/>
  <c r="CG115" i="40" s="1"/>
  <c r="CT114" i="40"/>
  <c r="CS114" i="40"/>
  <c r="CR114" i="40"/>
  <c r="CQ114" i="40"/>
  <c r="CP114" i="40"/>
  <c r="CO114" i="40"/>
  <c r="CN114" i="40"/>
  <c r="CM114" i="40"/>
  <c r="CL114" i="40"/>
  <c r="CK114" i="40"/>
  <c r="CJ114" i="40"/>
  <c r="CI114" i="40"/>
  <c r="CH114" i="40"/>
  <c r="BT114" i="40"/>
  <c r="BS114" i="40"/>
  <c r="CG114" i="40" s="1"/>
  <c r="BR114" i="40"/>
  <c r="BQ114" i="40"/>
  <c r="BP114" i="40"/>
  <c r="BO114" i="40"/>
  <c r="BN114" i="40"/>
  <c r="BM114" i="40"/>
  <c r="BL114" i="40"/>
  <c r="BK114" i="40"/>
  <c r="BJ114" i="40"/>
  <c r="BI114" i="40"/>
  <c r="BH114" i="40"/>
  <c r="BG114" i="40"/>
  <c r="AR114" i="40"/>
  <c r="AQ114" i="40"/>
  <c r="BE114" i="40" s="1"/>
  <c r="AI114" i="40"/>
  <c r="U114" i="40"/>
  <c r="S114" i="40"/>
  <c r="CT113" i="40"/>
  <c r="CS113" i="40"/>
  <c r="CR113" i="40"/>
  <c r="CQ113" i="40"/>
  <c r="CP113" i="40"/>
  <c r="CO113" i="40"/>
  <c r="CN113" i="40"/>
  <c r="CM113" i="40"/>
  <c r="CL113" i="40"/>
  <c r="CK113" i="40"/>
  <c r="CJ113" i="40"/>
  <c r="CH113" i="40" s="1"/>
  <c r="CI113" i="40"/>
  <c r="BT113" i="40"/>
  <c r="BR113" i="40"/>
  <c r="BQ113" i="40"/>
  <c r="BP113" i="40"/>
  <c r="BO113" i="40"/>
  <c r="BN113" i="40"/>
  <c r="BM113" i="40"/>
  <c r="BL113" i="40"/>
  <c r="BK113" i="40"/>
  <c r="BJ113" i="40"/>
  <c r="BI113" i="40"/>
  <c r="BH113" i="40"/>
  <c r="BG113" i="40"/>
  <c r="AR113" i="40"/>
  <c r="AI113" i="40"/>
  <c r="U113" i="40"/>
  <c r="CT112" i="40"/>
  <c r="CS112" i="40"/>
  <c r="CR112" i="40"/>
  <c r="CQ112" i="40"/>
  <c r="CP112" i="40"/>
  <c r="CO112" i="40"/>
  <c r="CN112" i="40"/>
  <c r="CM112" i="40"/>
  <c r="CL112" i="40"/>
  <c r="CK112" i="40"/>
  <c r="CJ112" i="40"/>
  <c r="CI112" i="40"/>
  <c r="BT112" i="40"/>
  <c r="BS112" i="40"/>
  <c r="CG112" i="40" s="1"/>
  <c r="BR112" i="40"/>
  <c r="BQ112" i="40"/>
  <c r="BP112" i="40"/>
  <c r="BO112" i="40"/>
  <c r="BN112" i="40"/>
  <c r="BM112" i="40"/>
  <c r="BL112" i="40"/>
  <c r="BK112" i="40"/>
  <c r="BJ112" i="40"/>
  <c r="BI112" i="40"/>
  <c r="BH112" i="40"/>
  <c r="BG112" i="40"/>
  <c r="AR112" i="40"/>
  <c r="AQ112" i="40"/>
  <c r="BE112" i="40"/>
  <c r="AI112" i="40"/>
  <c r="U112" i="40"/>
  <c r="S112" i="40"/>
  <c r="CT111" i="40"/>
  <c r="CS111" i="40"/>
  <c r="CR111" i="40"/>
  <c r="CQ111" i="40"/>
  <c r="CP111" i="40"/>
  <c r="CO111" i="40"/>
  <c r="CN111" i="40"/>
  <c r="CM111" i="40"/>
  <c r="CL111" i="40"/>
  <c r="CK111" i="40"/>
  <c r="CJ111" i="40"/>
  <c r="CI111" i="40"/>
  <c r="CG111" i="40"/>
  <c r="BT111" i="40"/>
  <c r="BS111" i="40"/>
  <c r="BR111" i="40"/>
  <c r="BQ111" i="40"/>
  <c r="BP111" i="40"/>
  <c r="BO111" i="40"/>
  <c r="BN111" i="40"/>
  <c r="BM111" i="40"/>
  <c r="BL111" i="40"/>
  <c r="BK111" i="40"/>
  <c r="BJ111" i="40"/>
  <c r="BI111" i="40"/>
  <c r="BH111" i="40"/>
  <c r="BG111" i="40"/>
  <c r="AR111" i="40"/>
  <c r="AI111" i="40"/>
  <c r="U111" i="40"/>
  <c r="S111" i="40" s="1"/>
  <c r="CT110" i="40"/>
  <c r="CS110" i="40"/>
  <c r="CR110" i="40"/>
  <c r="CQ110" i="40"/>
  <c r="CP110" i="40"/>
  <c r="CO110" i="40"/>
  <c r="CN110" i="40"/>
  <c r="CM110" i="40"/>
  <c r="CL110" i="40"/>
  <c r="CK110" i="40"/>
  <c r="CJ110" i="40"/>
  <c r="CI110" i="40"/>
  <c r="BT110" i="40"/>
  <c r="BR110" i="40"/>
  <c r="BQ110" i="40"/>
  <c r="BP110" i="40"/>
  <c r="BO110" i="40"/>
  <c r="BN110" i="40"/>
  <c r="BM110" i="40"/>
  <c r="BL110" i="40"/>
  <c r="BK110" i="40"/>
  <c r="BJ110" i="40"/>
  <c r="BI110" i="40"/>
  <c r="BH110" i="40"/>
  <c r="BG110" i="40"/>
  <c r="AR110" i="40"/>
  <c r="AQ110" i="40" s="1"/>
  <c r="BE110" i="40" s="1"/>
  <c r="AI110" i="40"/>
  <c r="U110" i="40"/>
  <c r="S110" i="40" s="1"/>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c r="CG109" i="40" s="1"/>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J107" i="40"/>
  <c r="BI107" i="40"/>
  <c r="BH107" i="40"/>
  <c r="BG107" i="40"/>
  <c r="BF107" i="40" s="1"/>
  <c r="AR107" i="40"/>
  <c r="AI107" i="40"/>
  <c r="U107" i="40"/>
  <c r="AQ107" i="40"/>
  <c r="BE107" i="40" s="1"/>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CH105" i="40"/>
  <c r="BT105" i="40"/>
  <c r="BR105" i="40"/>
  <c r="BQ105" i="40"/>
  <c r="BP105" i="40"/>
  <c r="BO105" i="40"/>
  <c r="BN105" i="40"/>
  <c r="BM105" i="40"/>
  <c r="BL105" i="40"/>
  <c r="BK105" i="40"/>
  <c r="BJ105" i="40"/>
  <c r="BI105" i="40"/>
  <c r="BH105" i="40"/>
  <c r="BG105" i="40"/>
  <c r="AR105" i="40"/>
  <c r="AQ105" i="40"/>
  <c r="BE105" i="40"/>
  <c r="AI105" i="40"/>
  <c r="U105" i="40"/>
  <c r="S105" i="40"/>
  <c r="CT104" i="40"/>
  <c r="CS104" i="40"/>
  <c r="CR104" i="40"/>
  <c r="CQ104" i="40"/>
  <c r="CP104" i="40"/>
  <c r="CO104" i="40"/>
  <c r="CN104" i="40"/>
  <c r="CM104" i="40"/>
  <c r="CL104" i="40"/>
  <c r="CK104" i="40"/>
  <c r="CJ104" i="40"/>
  <c r="CI104" i="40"/>
  <c r="CH104" i="40"/>
  <c r="CG104" i="40"/>
  <c r="BT104" i="40"/>
  <c r="BS104" i="40"/>
  <c r="BR104" i="40"/>
  <c r="BQ104" i="40"/>
  <c r="BP104" i="40"/>
  <c r="BO104" i="40"/>
  <c r="BN104" i="40"/>
  <c r="BM104" i="40"/>
  <c r="BL104" i="40"/>
  <c r="BK104" i="40"/>
  <c r="BJ104" i="40"/>
  <c r="BI104" i="40"/>
  <c r="BH104" i="40"/>
  <c r="BG104" i="40"/>
  <c r="AQ104" i="40"/>
  <c r="BE104" i="40" s="1"/>
  <c r="U104" i="40"/>
  <c r="CT103" i="40"/>
  <c r="CS103" i="40"/>
  <c r="CR103" i="40"/>
  <c r="CQ103" i="40"/>
  <c r="CP103" i="40"/>
  <c r="CO103" i="40"/>
  <c r="CN103" i="40"/>
  <c r="CM103" i="40"/>
  <c r="CL103" i="40"/>
  <c r="CK103" i="40"/>
  <c r="CJ103" i="40"/>
  <c r="CI103" i="40"/>
  <c r="BT103" i="40"/>
  <c r="BS103" i="40"/>
  <c r="CG103" i="40" s="1"/>
  <c r="BR103" i="40"/>
  <c r="BQ103" i="40"/>
  <c r="BP103" i="40"/>
  <c r="BO103" i="40"/>
  <c r="BN103" i="40"/>
  <c r="BM103" i="40"/>
  <c r="BL103" i="40"/>
  <c r="BK103" i="40"/>
  <c r="BJ103" i="40"/>
  <c r="BI103" i="40"/>
  <c r="BH103" i="40"/>
  <c r="BF103" i="40" s="1"/>
  <c r="BG103" i="40"/>
  <c r="AR103" i="40"/>
  <c r="AQ103" i="40"/>
  <c r="BE103" i="40" s="1"/>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I102" i="40"/>
  <c r="CT101" i="40"/>
  <c r="CS101" i="40"/>
  <c r="CR101" i="40"/>
  <c r="CQ101" i="40"/>
  <c r="CP101" i="40"/>
  <c r="CO101" i="40"/>
  <c r="CN101" i="40"/>
  <c r="CM101" i="40"/>
  <c r="CL101" i="40"/>
  <c r="CK101" i="40"/>
  <c r="CJ101" i="40"/>
  <c r="CI101" i="40"/>
  <c r="BT101" i="40"/>
  <c r="BR101" i="40"/>
  <c r="BQ101" i="40"/>
  <c r="BP101" i="40"/>
  <c r="BO101" i="40"/>
  <c r="BN101" i="40"/>
  <c r="BM101" i="40"/>
  <c r="BL101" i="40"/>
  <c r="BK101" i="40"/>
  <c r="BJ101" i="40"/>
  <c r="BI101" i="40"/>
  <c r="BH101" i="40"/>
  <c r="BG101" i="40"/>
  <c r="AR101" i="40"/>
  <c r="AI101" i="40"/>
  <c r="U101" i="40"/>
  <c r="S101" i="40" s="1"/>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CY99" i="40"/>
  <c r="CT99" i="40"/>
  <c r="CS99" i="40"/>
  <c r="CR99" i="40"/>
  <c r="CQ99" i="40"/>
  <c r="CP99" i="40"/>
  <c r="CO99" i="40"/>
  <c r="CN99" i="40"/>
  <c r="CM99" i="40"/>
  <c r="CL99" i="40"/>
  <c r="CK99" i="40"/>
  <c r="CJ99" i="40"/>
  <c r="CI99" i="40"/>
  <c r="BT99" i="40"/>
  <c r="BS99" i="40"/>
  <c r="CG99" i="40" s="1"/>
  <c r="BR99" i="40"/>
  <c r="BQ99" i="40"/>
  <c r="BP99" i="40"/>
  <c r="BO99" i="40"/>
  <c r="BN99" i="40"/>
  <c r="BM99" i="40"/>
  <c r="BL99" i="40"/>
  <c r="BK99" i="40"/>
  <c r="BJ99" i="40"/>
  <c r="BI99" i="40"/>
  <c r="BH99" i="40"/>
  <c r="BG99" i="40"/>
  <c r="AR99" i="40"/>
  <c r="AQ99" i="40"/>
  <c r="BE99" i="40"/>
  <c r="AI99" i="40"/>
  <c r="U99" i="40"/>
  <c r="S99" i="40"/>
  <c r="CT98" i="40"/>
  <c r="CS98" i="40"/>
  <c r="CR98" i="40"/>
  <c r="CQ98" i="40"/>
  <c r="CP98" i="40"/>
  <c r="CO98" i="40"/>
  <c r="CN98" i="40"/>
  <c r="CM98" i="40"/>
  <c r="CK98" i="40"/>
  <c r="CJ98" i="40"/>
  <c r="CI98" i="40"/>
  <c r="BT98" i="40"/>
  <c r="BR98" i="40"/>
  <c r="BQ98" i="40"/>
  <c r="BP98" i="40"/>
  <c r="BO98" i="40"/>
  <c r="BN98" i="40"/>
  <c r="BM98" i="40"/>
  <c r="BL98" i="40"/>
  <c r="BK98" i="40"/>
  <c r="BI98" i="40"/>
  <c r="BH98" i="40"/>
  <c r="BG98" i="40"/>
  <c r="AR98" i="40"/>
  <c r="AI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CT95" i="40"/>
  <c r="CS95" i="40"/>
  <c r="CR95" i="40"/>
  <c r="CP95" i="40"/>
  <c r="CN95" i="40"/>
  <c r="CM95" i="40"/>
  <c r="CL95" i="40"/>
  <c r="CI95" i="40"/>
  <c r="BT95" i="40"/>
  <c r="BR95" i="40"/>
  <c r="BQ95" i="40"/>
  <c r="BP95" i="40"/>
  <c r="BN95" i="40"/>
  <c r="BL95" i="40"/>
  <c r="BK95" i="40"/>
  <c r="BJ95" i="40"/>
  <c r="BG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CT93" i="40"/>
  <c r="CS93" i="40"/>
  <c r="CR93" i="40"/>
  <c r="CQ93" i="40"/>
  <c r="CP93" i="40"/>
  <c r="CO93" i="40"/>
  <c r="CN93" i="40"/>
  <c r="CL93" i="40"/>
  <c r="CK93" i="40"/>
  <c r="CJ93" i="40"/>
  <c r="CI93" i="40"/>
  <c r="BT93" i="40"/>
  <c r="BR93" i="40"/>
  <c r="BQ93" i="40"/>
  <c r="BP93" i="40"/>
  <c r="BO93" i="40"/>
  <c r="BN93" i="40"/>
  <c r="BM93" i="40"/>
  <c r="BL93" i="40"/>
  <c r="BJ93" i="40"/>
  <c r="BI93" i="40"/>
  <c r="BH93" i="40"/>
  <c r="BG93" i="40"/>
  <c r="AR93" i="40"/>
  <c r="AI93" i="40"/>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I92" i="40"/>
  <c r="CT91" i="40"/>
  <c r="CS91" i="40"/>
  <c r="CR91" i="40"/>
  <c r="CQ91" i="40"/>
  <c r="CP91" i="40"/>
  <c r="CO91" i="40"/>
  <c r="CN91" i="40"/>
  <c r="CM91" i="40"/>
  <c r="CL91" i="40"/>
  <c r="CK91" i="40"/>
  <c r="CI91" i="40"/>
  <c r="BT91" i="40"/>
  <c r="BR91" i="40"/>
  <c r="BQ91" i="40"/>
  <c r="BP91" i="40"/>
  <c r="BO91" i="40"/>
  <c r="BN91" i="40"/>
  <c r="BM91" i="40"/>
  <c r="BL91" i="40"/>
  <c r="BK91" i="40"/>
  <c r="BJ91" i="40"/>
  <c r="BI91" i="40"/>
  <c r="BG91" i="40"/>
  <c r="AR91" i="40"/>
  <c r="AI91" i="40"/>
  <c r="CT90" i="40"/>
  <c r="CS90" i="40"/>
  <c r="CR90" i="40"/>
  <c r="CQ90" i="40"/>
  <c r="CP90" i="40"/>
  <c r="CO90" i="40"/>
  <c r="CN90" i="40"/>
  <c r="CM90" i="40"/>
  <c r="CL90" i="40"/>
  <c r="CK90" i="40"/>
  <c r="CJ90" i="40"/>
  <c r="CI90" i="40"/>
  <c r="CH90" i="40" s="1"/>
  <c r="BT90" i="40"/>
  <c r="BR90" i="40"/>
  <c r="BQ90" i="40"/>
  <c r="BP90" i="40"/>
  <c r="BO90" i="40"/>
  <c r="BN90" i="40"/>
  <c r="BM90" i="40"/>
  <c r="BL90" i="40"/>
  <c r="BK90" i="40"/>
  <c r="BJ90" i="40"/>
  <c r="BI90" i="40"/>
  <c r="BH90" i="40"/>
  <c r="BG90" i="40"/>
  <c r="AR90" i="40"/>
  <c r="AQ90" i="40"/>
  <c r="BE90" i="40" s="1"/>
  <c r="AI90" i="40"/>
  <c r="U90" i="40"/>
  <c r="BS90" i="40"/>
  <c r="CG90" i="40" s="1"/>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Q89" i="40"/>
  <c r="CT88" i="40"/>
  <c r="CS88" i="40"/>
  <c r="CR88" i="40"/>
  <c r="CP88" i="40"/>
  <c r="CO88" i="40"/>
  <c r="CN88" i="40"/>
  <c r="CM88" i="40"/>
  <c r="CL88" i="40"/>
  <c r="CK88" i="40"/>
  <c r="CJ88" i="40"/>
  <c r="BR88" i="40"/>
  <c r="BQ88" i="40"/>
  <c r="BP88" i="40"/>
  <c r="BN88" i="40"/>
  <c r="BM88" i="40"/>
  <c r="BL88" i="40"/>
  <c r="BK88" i="40"/>
  <c r="BJ88" i="40"/>
  <c r="BI88" i="40"/>
  <c r="BH88" i="40"/>
  <c r="AI88" i="40"/>
  <c r="Q88" i="40"/>
  <c r="CF86" i="40"/>
  <c r="CE86" i="40"/>
  <c r="CD86" i="40"/>
  <c r="CC86" i="40"/>
  <c r="BZ86" i="40"/>
  <c r="BY86" i="40"/>
  <c r="BX86" i="40"/>
  <c r="BW86" i="40"/>
  <c r="BD86" i="40"/>
  <c r="BC86" i="40"/>
  <c r="BB86" i="40"/>
  <c r="BA86" i="40"/>
  <c r="AX86" i="40"/>
  <c r="AW86" i="40"/>
  <c r="AV86" i="40"/>
  <c r="AU86" i="40"/>
  <c r="AP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M85" i="40"/>
  <c r="BL85" i="40"/>
  <c r="BK85" i="40"/>
  <c r="BJ85" i="40"/>
  <c r="BI85" i="40"/>
  <c r="BH85" i="40"/>
  <c r="AJ85" i="40"/>
  <c r="AJ86" i="40"/>
  <c r="AI85" i="40"/>
  <c r="CT84" i="40"/>
  <c r="CS84" i="40"/>
  <c r="CR84" i="40"/>
  <c r="CQ84" i="40"/>
  <c r="CO84" i="40"/>
  <c r="CN84" i="40"/>
  <c r="CM84" i="40"/>
  <c r="CL84" i="40"/>
  <c r="CK84" i="40"/>
  <c r="CJ84" i="40"/>
  <c r="CI84" i="40"/>
  <c r="BT84" i="40"/>
  <c r="BR84" i="40"/>
  <c r="BQ84" i="40"/>
  <c r="BP84" i="40"/>
  <c r="BO84" i="40"/>
  <c r="BM84" i="40"/>
  <c r="BL84" i="40"/>
  <c r="BK84" i="40"/>
  <c r="BJ84" i="40"/>
  <c r="BI84" i="40"/>
  <c r="BH84" i="40"/>
  <c r="BG84" i="40"/>
  <c r="AR84" i="40"/>
  <c r="AI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CT82" i="40"/>
  <c r="CS82" i="40"/>
  <c r="CR82" i="40"/>
  <c r="CQ82" i="40"/>
  <c r="CO82" i="40"/>
  <c r="CN82" i="40"/>
  <c r="CM82" i="40"/>
  <c r="CL82" i="40"/>
  <c r="CK82" i="40"/>
  <c r="CJ82" i="40"/>
  <c r="CI82" i="40"/>
  <c r="BT82" i="40"/>
  <c r="BR82" i="40"/>
  <c r="BQ82" i="40"/>
  <c r="BP82" i="40"/>
  <c r="BO82" i="40"/>
  <c r="BM82" i="40"/>
  <c r="BL82" i="40"/>
  <c r="BK82" i="40"/>
  <c r="BJ82" i="40"/>
  <c r="BI82" i="40"/>
  <c r="BH82" i="40"/>
  <c r="BG82" i="40"/>
  <c r="AR82" i="40"/>
  <c r="AI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CT80" i="40"/>
  <c r="CS80" i="40"/>
  <c r="CR80" i="40"/>
  <c r="CQ80" i="40"/>
  <c r="CN80" i="40"/>
  <c r="CM80" i="40"/>
  <c r="CL80" i="40"/>
  <c r="CK80" i="40"/>
  <c r="CI80" i="40"/>
  <c r="BR80" i="40"/>
  <c r="BQ80" i="40"/>
  <c r="BP80" i="40"/>
  <c r="BO80" i="40"/>
  <c r="BL80" i="40"/>
  <c r="BK80" i="40"/>
  <c r="BJ80" i="40"/>
  <c r="BI80" i="40"/>
  <c r="BG80" i="40"/>
  <c r="AI80" i="40"/>
  <c r="AC80" i="40"/>
  <c r="CT79" i="40"/>
  <c r="CS79" i="40"/>
  <c r="CR79" i="40"/>
  <c r="CQ79" i="40"/>
  <c r="CP79" i="40"/>
  <c r="CN79" i="40"/>
  <c r="CM79" i="40"/>
  <c r="CL79" i="40"/>
  <c r="CK79" i="40"/>
  <c r="CI79" i="40"/>
  <c r="BV188" i="40"/>
  <c r="BR79" i="40"/>
  <c r="BQ79" i="40"/>
  <c r="BP79" i="40"/>
  <c r="BO79" i="40"/>
  <c r="BN79" i="40"/>
  <c r="BL79" i="40"/>
  <c r="BK79" i="40"/>
  <c r="BJ79" i="40"/>
  <c r="BI79" i="40"/>
  <c r="BG79" i="40"/>
  <c r="AY86" i="40"/>
  <c r="AI79" i="40"/>
  <c r="CT78" i="40"/>
  <c r="CS78" i="40"/>
  <c r="CR78" i="40"/>
  <c r="CQ78" i="40"/>
  <c r="CO78" i="40"/>
  <c r="CN78" i="40"/>
  <c r="CM78" i="40"/>
  <c r="CL78" i="40"/>
  <c r="CK78" i="40"/>
  <c r="CJ78" i="40"/>
  <c r="CI78" i="40"/>
  <c r="BR78" i="40"/>
  <c r="BQ78" i="40"/>
  <c r="BP78" i="40"/>
  <c r="BO78" i="40"/>
  <c r="BM78" i="40"/>
  <c r="BL78" i="40"/>
  <c r="BK78" i="40"/>
  <c r="BJ78" i="40"/>
  <c r="BI78" i="40"/>
  <c r="BG78" i="40"/>
  <c r="BH78" i="40"/>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c r="CT76" i="40"/>
  <c r="CS76" i="40"/>
  <c r="CR76" i="40"/>
  <c r="CQ76" i="40"/>
  <c r="CP76" i="40"/>
  <c r="CO76" i="40"/>
  <c r="CN76" i="40"/>
  <c r="CM76" i="40"/>
  <c r="CL76" i="40"/>
  <c r="CK76" i="40"/>
  <c r="CJ76" i="40"/>
  <c r="CI76" i="40"/>
  <c r="BT76" i="40"/>
  <c r="BS76" i="40"/>
  <c r="CG76" i="40" s="1"/>
  <c r="BR76" i="40"/>
  <c r="BQ76" i="40"/>
  <c r="BP76" i="40"/>
  <c r="BO76" i="40"/>
  <c r="BN76" i="40"/>
  <c r="BM76" i="40"/>
  <c r="BL76" i="40"/>
  <c r="BK76" i="40"/>
  <c r="BJ76" i="40"/>
  <c r="BI76" i="40"/>
  <c r="BH76" i="40"/>
  <c r="BG76" i="40"/>
  <c r="AR76" i="40"/>
  <c r="AQ76" i="40"/>
  <c r="BE76" i="40" s="1"/>
  <c r="AI76" i="40"/>
  <c r="U76" i="40"/>
  <c r="S76" i="40"/>
  <c r="CT75" i="40"/>
  <c r="CS75" i="40"/>
  <c r="CR75" i="40"/>
  <c r="CQ75" i="40"/>
  <c r="CP75" i="40"/>
  <c r="CO75" i="40"/>
  <c r="CN75" i="40"/>
  <c r="CM75" i="40"/>
  <c r="CL75" i="40"/>
  <c r="CK75" i="40"/>
  <c r="CH75" i="40" s="1"/>
  <c r="CJ75" i="40"/>
  <c r="CI75" i="40"/>
  <c r="BT75" i="40"/>
  <c r="BR75" i="40"/>
  <c r="BQ75" i="40"/>
  <c r="BP75" i="40"/>
  <c r="BO75" i="40"/>
  <c r="BN75" i="40"/>
  <c r="BM75" i="40"/>
  <c r="BL75" i="40"/>
  <c r="BK75" i="40"/>
  <c r="BJ75" i="40"/>
  <c r="BI75" i="40"/>
  <c r="BH75" i="40"/>
  <c r="BG75" i="40"/>
  <c r="BF75" i="40" s="1"/>
  <c r="AR75" i="40"/>
  <c r="AI75" i="40"/>
  <c r="U75" i="40"/>
  <c r="AQ75" i="40" s="1"/>
  <c r="BE75" i="40" s="1"/>
  <c r="CT74" i="40"/>
  <c r="CS74" i="40"/>
  <c r="CR74" i="40"/>
  <c r="CQ74" i="40"/>
  <c r="CO74" i="40"/>
  <c r="CN74" i="40"/>
  <c r="CM74" i="40"/>
  <c r="CL74" i="40"/>
  <c r="CK74" i="40"/>
  <c r="CJ74" i="40"/>
  <c r="CI74" i="40"/>
  <c r="CP74" i="40"/>
  <c r="BR74" i="40"/>
  <c r="BQ74" i="40"/>
  <c r="BP74" i="40"/>
  <c r="BO74" i="40"/>
  <c r="BM74" i="40"/>
  <c r="BL74" i="40"/>
  <c r="BK74" i="40"/>
  <c r="BJ74" i="40"/>
  <c r="BI74" i="40"/>
  <c r="BH74" i="40"/>
  <c r="BG74" i="40"/>
  <c r="AR74" i="40"/>
  <c r="AI74" i="40"/>
  <c r="U74" i="40"/>
  <c r="S74" i="40"/>
  <c r="CT73" i="40"/>
  <c r="CS73" i="40"/>
  <c r="CR73" i="40"/>
  <c r="CQ73" i="40"/>
  <c r="CP73" i="40"/>
  <c r="CO73" i="40"/>
  <c r="CN73" i="40"/>
  <c r="CM73" i="40"/>
  <c r="CM188" i="40" s="1"/>
  <c r="CL73" i="40"/>
  <c r="CK73" i="40"/>
  <c r="CJ73" i="40"/>
  <c r="CI73" i="40"/>
  <c r="CH73" i="40" s="1"/>
  <c r="BT73" i="40"/>
  <c r="BR73" i="40"/>
  <c r="BQ73" i="40"/>
  <c r="BP73" i="40"/>
  <c r="BO73" i="40"/>
  <c r="BM73" i="40"/>
  <c r="BL73" i="40"/>
  <c r="BL188" i="40" s="1"/>
  <c r="BK73" i="40"/>
  <c r="BJ73" i="40"/>
  <c r="BI73" i="40"/>
  <c r="BG73" i="40"/>
  <c r="AT73" i="40"/>
  <c r="BH73" i="40"/>
  <c r="AI73" i="40"/>
  <c r="U73" i="40"/>
  <c r="S73" i="40" s="1"/>
  <c r="CT72" i="40"/>
  <c r="CS72" i="40"/>
  <c r="CS188" i="40" s="1"/>
  <c r="CR72" i="40"/>
  <c r="CQ72" i="40"/>
  <c r="CO72" i="40"/>
  <c r="CN72" i="40"/>
  <c r="CM72" i="40"/>
  <c r="CL72" i="40"/>
  <c r="CK72" i="40"/>
  <c r="BR72" i="40"/>
  <c r="BQ72" i="40"/>
  <c r="BP72" i="40"/>
  <c r="BO72" i="40"/>
  <c r="BM72" i="40"/>
  <c r="BL72" i="40"/>
  <c r="BK72" i="40"/>
  <c r="BJ72" i="40"/>
  <c r="BI72" i="40"/>
  <c r="AI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c r="AI71" i="40"/>
  <c r="U71" i="40"/>
  <c r="S71" i="40"/>
  <c r="CT70" i="40"/>
  <c r="CS70" i="40"/>
  <c r="CR70" i="40"/>
  <c r="CQ70" i="40"/>
  <c r="CP70" i="40"/>
  <c r="CO70" i="40"/>
  <c r="CN70" i="40"/>
  <c r="CM70" i="40"/>
  <c r="CL70" i="40"/>
  <c r="CK70" i="40"/>
  <c r="CJ70" i="40"/>
  <c r="CI70" i="40"/>
  <c r="BR70" i="40"/>
  <c r="BQ70" i="40"/>
  <c r="BP70" i="40"/>
  <c r="BO70" i="40"/>
  <c r="BN70" i="40"/>
  <c r="BM70" i="40"/>
  <c r="BL70" i="40"/>
  <c r="BK70" i="40"/>
  <c r="BJ70" i="40"/>
  <c r="BI70" i="40"/>
  <c r="BH70" i="40"/>
  <c r="AI70" i="40"/>
  <c r="U70" i="40"/>
  <c r="S70" i="40" s="1"/>
  <c r="CT69" i="40"/>
  <c r="CS69" i="40"/>
  <c r="CR69" i="40"/>
  <c r="CQ69" i="40"/>
  <c r="CP69" i="40"/>
  <c r="CO69" i="40"/>
  <c r="CN69" i="40"/>
  <c r="CM69" i="40"/>
  <c r="CL69" i="40"/>
  <c r="CK69" i="40"/>
  <c r="CJ69" i="40"/>
  <c r="BR69" i="40"/>
  <c r="BQ69" i="40"/>
  <c r="BP69" i="40"/>
  <c r="BO69" i="40"/>
  <c r="BN69" i="40"/>
  <c r="BM69" i="40"/>
  <c r="BL69" i="40"/>
  <c r="BK69" i="40"/>
  <c r="BJ69" i="40"/>
  <c r="BI69" i="40"/>
  <c r="BH69" i="40"/>
  <c r="AR69" i="40"/>
  <c r="AI69" i="40"/>
  <c r="U69" i="40"/>
  <c r="S69" i="40"/>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c r="U67" i="40"/>
  <c r="CT66" i="40"/>
  <c r="CS66" i="40"/>
  <c r="CR66" i="40"/>
  <c r="CQ66" i="40"/>
  <c r="CP66" i="40"/>
  <c r="CO66" i="40"/>
  <c r="CN66" i="40"/>
  <c r="CM66" i="40"/>
  <c r="CL66" i="40"/>
  <c r="CK66" i="40"/>
  <c r="CH66" i="40" s="1"/>
  <c r="CJ66" i="40"/>
  <c r="CI66" i="40"/>
  <c r="BT66" i="40"/>
  <c r="BS66" i="40" s="1"/>
  <c r="CG66" i="40" s="1"/>
  <c r="BR66" i="40"/>
  <c r="BQ66" i="40"/>
  <c r="BP66" i="40"/>
  <c r="BO66" i="40"/>
  <c r="BN66" i="40"/>
  <c r="BM66" i="40"/>
  <c r="BL66" i="40"/>
  <c r="BK66" i="40"/>
  <c r="BJ66" i="40"/>
  <c r="BF66" i="40"/>
  <c r="BI66" i="40"/>
  <c r="BH66" i="40"/>
  <c r="BG66" i="40"/>
  <c r="AR66" i="40"/>
  <c r="U66" i="40"/>
  <c r="CT65" i="40"/>
  <c r="CS65" i="40"/>
  <c r="CR65" i="40"/>
  <c r="CQ65" i="40"/>
  <c r="CP65" i="40"/>
  <c r="CO65" i="40"/>
  <c r="CN65" i="40"/>
  <c r="CM65" i="40"/>
  <c r="CL65" i="40"/>
  <c r="CK65" i="40"/>
  <c r="CJ65" i="40"/>
  <c r="CI65" i="40"/>
  <c r="BT65" i="40"/>
  <c r="BS65" i="40" s="1"/>
  <c r="CG65" i="40" s="1"/>
  <c r="BR65" i="40"/>
  <c r="BQ65" i="40"/>
  <c r="BP65" i="40"/>
  <c r="BO65" i="40"/>
  <c r="BN65" i="40"/>
  <c r="BM65" i="40"/>
  <c r="BL65" i="40"/>
  <c r="BK65" i="40"/>
  <c r="BJ65" i="40"/>
  <c r="BI65" i="40"/>
  <c r="BH65" i="40"/>
  <c r="BG65" i="40"/>
  <c r="BF65" i="40"/>
  <c r="AR65" i="40"/>
  <c r="U65" i="40"/>
  <c r="CT64" i="40"/>
  <c r="CS64" i="40"/>
  <c r="CR64" i="40"/>
  <c r="CQ64" i="40"/>
  <c r="CP64" i="40"/>
  <c r="CO64" i="40"/>
  <c r="CN64" i="40"/>
  <c r="CM64" i="40"/>
  <c r="CL64" i="40"/>
  <c r="CK64" i="40"/>
  <c r="CJ64" i="40"/>
  <c r="CI64" i="40"/>
  <c r="BT64" i="40"/>
  <c r="BS64" i="40" s="1"/>
  <c r="CG64" i="40" s="1"/>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s="1"/>
  <c r="U63" i="40"/>
  <c r="BS63" i="40"/>
  <c r="CG63" i="40"/>
  <c r="CT62" i="40"/>
  <c r="CS62" i="40"/>
  <c r="CR62" i="40"/>
  <c r="CQ62" i="40"/>
  <c r="CP62" i="40"/>
  <c r="CO62" i="40"/>
  <c r="CN62" i="40"/>
  <c r="CM62" i="40"/>
  <c r="CL62" i="40"/>
  <c r="CK62" i="40"/>
  <c r="CJ62" i="40"/>
  <c r="CI62" i="40"/>
  <c r="BT62" i="40"/>
  <c r="BR62" i="40"/>
  <c r="BQ62" i="40"/>
  <c r="BP62" i="40"/>
  <c r="BO62" i="40"/>
  <c r="BN62" i="40"/>
  <c r="BM62" i="40"/>
  <c r="BL62" i="40"/>
  <c r="BK62" i="40"/>
  <c r="BJ62" i="40"/>
  <c r="BI62" i="40"/>
  <c r="BH62" i="40"/>
  <c r="BG62" i="40"/>
  <c r="BF62" i="40" s="1"/>
  <c r="AR62" i="40"/>
  <c r="U62" i="40"/>
  <c r="BS62" i="40" s="1"/>
  <c r="CG62" i="40" s="1"/>
  <c r="CT61" i="40"/>
  <c r="CS61" i="40"/>
  <c r="CR61" i="40"/>
  <c r="CQ61" i="40"/>
  <c r="CP61" i="40"/>
  <c r="CO61" i="40"/>
  <c r="CN61" i="40"/>
  <c r="CM61" i="40"/>
  <c r="CL61" i="40"/>
  <c r="CK61" i="40"/>
  <c r="CJ61" i="40"/>
  <c r="CI61" i="40"/>
  <c r="CH61" i="40"/>
  <c r="BT61" i="40"/>
  <c r="BR61" i="40"/>
  <c r="BQ61" i="40"/>
  <c r="BP61" i="40"/>
  <c r="BO61" i="40"/>
  <c r="BN61" i="40"/>
  <c r="BN187" i="40" s="1"/>
  <c r="BM61" i="40"/>
  <c r="BL61" i="40"/>
  <c r="BK61" i="40"/>
  <c r="BK187" i="40" s="1"/>
  <c r="BJ61" i="40"/>
  <c r="BI61" i="40"/>
  <c r="BH61" i="40"/>
  <c r="BG61" i="40"/>
  <c r="BF61" i="40"/>
  <c r="AR61" i="40"/>
  <c r="U61" i="40"/>
  <c r="AQ61" i="40" s="1"/>
  <c r="BE61" i="40" s="1"/>
  <c r="CT60" i="40"/>
  <c r="CS60" i="40"/>
  <c r="CR60" i="40"/>
  <c r="CQ60" i="40"/>
  <c r="CP60" i="40"/>
  <c r="CO60" i="40"/>
  <c r="CN60" i="40"/>
  <c r="CM60" i="40"/>
  <c r="CL60" i="40"/>
  <c r="CK60" i="40"/>
  <c r="CJ60" i="40"/>
  <c r="CI60" i="40"/>
  <c r="CH60" i="40" s="1"/>
  <c r="BT60" i="40"/>
  <c r="BS60" i="40" s="1"/>
  <c r="CG60" i="40" s="1"/>
  <c r="BR60" i="40"/>
  <c r="BQ60" i="40"/>
  <c r="BP60" i="40"/>
  <c r="BO60" i="40"/>
  <c r="BN60" i="40"/>
  <c r="BM60" i="40"/>
  <c r="BM187" i="40" s="1"/>
  <c r="BL60" i="40"/>
  <c r="BK60" i="40"/>
  <c r="BJ60" i="40"/>
  <c r="BI60" i="40"/>
  <c r="BH60" i="40"/>
  <c r="BG60" i="40"/>
  <c r="AR60" i="40"/>
  <c r="AI60" i="40"/>
  <c r="AI187" i="40" s="1"/>
  <c r="U60" i="40"/>
  <c r="S60" i="40" s="1"/>
  <c r="CT59" i="40"/>
  <c r="CS59" i="40"/>
  <c r="CR59" i="40"/>
  <c r="CQ59" i="40"/>
  <c r="CP59" i="40"/>
  <c r="CO59" i="40"/>
  <c r="CN59" i="40"/>
  <c r="CM59" i="40"/>
  <c r="CL59" i="40"/>
  <c r="CK59" i="40"/>
  <c r="CH59" i="40" s="1"/>
  <c r="CJ59" i="40"/>
  <c r="CI59" i="40"/>
  <c r="BT59" i="40"/>
  <c r="BS59" i="40" s="1"/>
  <c r="CG59" i="40" s="1"/>
  <c r="BR59" i="40"/>
  <c r="BQ59" i="40"/>
  <c r="BP59" i="40"/>
  <c r="BO59" i="40"/>
  <c r="BN59" i="40"/>
  <c r="BM59" i="40"/>
  <c r="BL59" i="40"/>
  <c r="BK59" i="40"/>
  <c r="BJ59" i="40"/>
  <c r="BI59" i="40"/>
  <c r="BH59" i="40"/>
  <c r="BG59" i="40"/>
  <c r="AR59" i="40"/>
  <c r="AQ59" i="40" s="1"/>
  <c r="BE59" i="40" s="1"/>
  <c r="U59" i="40"/>
  <c r="CT58" i="40"/>
  <c r="CS58" i="40"/>
  <c r="CR58" i="40"/>
  <c r="CQ58" i="40"/>
  <c r="CP58" i="40"/>
  <c r="CO58" i="40"/>
  <c r="CN58" i="40"/>
  <c r="CM58" i="40"/>
  <c r="CL58" i="40"/>
  <c r="CK58" i="40"/>
  <c r="CJ58" i="40"/>
  <c r="CI58" i="40"/>
  <c r="BT58" i="40"/>
  <c r="BS58" i="40" s="1"/>
  <c r="CG58" i="40" s="1"/>
  <c r="BR58" i="40"/>
  <c r="BQ58" i="40"/>
  <c r="BP58" i="40"/>
  <c r="BO58" i="40"/>
  <c r="BM58" i="40"/>
  <c r="BL58" i="40"/>
  <c r="BK58" i="40"/>
  <c r="BJ58" i="40"/>
  <c r="BI58" i="40"/>
  <c r="BH58" i="40"/>
  <c r="BG58" i="40"/>
  <c r="BN58" i="40"/>
  <c r="U58" i="40"/>
  <c r="CT57" i="40"/>
  <c r="CS57" i="40"/>
  <c r="CR57" i="40"/>
  <c r="CQ57" i="40"/>
  <c r="CP57" i="40"/>
  <c r="CO57" i="40"/>
  <c r="CN57" i="40"/>
  <c r="CM57" i="40"/>
  <c r="CL57" i="40"/>
  <c r="CK57" i="40"/>
  <c r="CH57" i="40" s="1"/>
  <c r="CJ57" i="40"/>
  <c r="CI57" i="40"/>
  <c r="BT57" i="40"/>
  <c r="BS57" i="40" s="1"/>
  <c r="CG57" i="40" s="1"/>
  <c r="BR57" i="40"/>
  <c r="BQ57" i="40"/>
  <c r="BP57" i="40"/>
  <c r="BO57" i="40"/>
  <c r="BN57" i="40"/>
  <c r="BM57" i="40"/>
  <c r="BL57" i="40"/>
  <c r="BK57" i="40"/>
  <c r="BJ57" i="40"/>
  <c r="BI57" i="40"/>
  <c r="BH57" i="40"/>
  <c r="BG57" i="40"/>
  <c r="BF57" i="40" s="1"/>
  <c r="AR57" i="40"/>
  <c r="AQ57" i="40" s="1"/>
  <c r="BE57" i="40" s="1"/>
  <c r="U57" i="40"/>
  <c r="CT56" i="40"/>
  <c r="CS56" i="40"/>
  <c r="CR56" i="40"/>
  <c r="CQ56" i="40"/>
  <c r="CP56" i="40"/>
  <c r="CO56" i="40"/>
  <c r="CN56" i="40"/>
  <c r="CM56" i="40"/>
  <c r="CL56" i="40"/>
  <c r="CK56" i="40"/>
  <c r="CJ56" i="40"/>
  <c r="CI56" i="40"/>
  <c r="BT56" i="40"/>
  <c r="BR56" i="40"/>
  <c r="BQ56" i="40"/>
  <c r="BP56" i="40"/>
  <c r="BO56" i="40"/>
  <c r="BN56" i="40"/>
  <c r="BM56" i="40"/>
  <c r="BL56" i="40"/>
  <c r="BK56" i="40"/>
  <c r="BJ56" i="40"/>
  <c r="BI56" i="40"/>
  <c r="BH56" i="40"/>
  <c r="BG56" i="40"/>
  <c r="AR56" i="40"/>
  <c r="U56" i="40"/>
  <c r="BS56" i="40" s="1"/>
  <c r="CG56" i="40" s="1"/>
  <c r="CT55" i="40"/>
  <c r="CS55" i="40"/>
  <c r="CR55" i="40"/>
  <c r="CQ55" i="40"/>
  <c r="CP55" i="40"/>
  <c r="CO55" i="40"/>
  <c r="CN55" i="40"/>
  <c r="CM55" i="40"/>
  <c r="CL55" i="40"/>
  <c r="CK55" i="40"/>
  <c r="CJ55" i="40"/>
  <c r="CI55" i="40"/>
  <c r="CH55" i="40" s="1"/>
  <c r="BT55" i="40"/>
  <c r="BR55" i="40"/>
  <c r="BQ55" i="40"/>
  <c r="BP55" i="40"/>
  <c r="BO55" i="40"/>
  <c r="BN55" i="40"/>
  <c r="BM55" i="40"/>
  <c r="BL55" i="40"/>
  <c r="BK55" i="40"/>
  <c r="BJ55" i="40"/>
  <c r="BI55" i="40"/>
  <c r="BH55" i="40"/>
  <c r="BG55" i="40"/>
  <c r="BF55" i="40" s="1"/>
  <c r="AR55" i="40"/>
  <c r="U55" i="40"/>
  <c r="BS55" i="40" s="1"/>
  <c r="CG55" i="40" s="1"/>
  <c r="CT54" i="40"/>
  <c r="CS54" i="40"/>
  <c r="CR54" i="40"/>
  <c r="CQ54" i="40"/>
  <c r="CP54" i="40"/>
  <c r="CO54" i="40"/>
  <c r="CN54" i="40"/>
  <c r="CM54" i="40"/>
  <c r="CL54" i="40"/>
  <c r="CK54" i="40"/>
  <c r="CJ54" i="40"/>
  <c r="CI54" i="40"/>
  <c r="BT54" i="40"/>
  <c r="BS54" i="40" s="1"/>
  <c r="BR54" i="40"/>
  <c r="BQ54" i="40"/>
  <c r="BP54" i="40"/>
  <c r="BO54" i="40"/>
  <c r="BN54" i="40"/>
  <c r="BM54" i="40"/>
  <c r="BL54" i="40"/>
  <c r="BK54" i="40"/>
  <c r="BJ54" i="40"/>
  <c r="BI54" i="40"/>
  <c r="BH54" i="40"/>
  <c r="BG54" i="40"/>
  <c r="U54" i="40"/>
  <c r="CG54" i="40"/>
  <c r="CT53" i="40"/>
  <c r="CS53" i="40"/>
  <c r="CR53" i="40"/>
  <c r="CQ53" i="40"/>
  <c r="CP53" i="40"/>
  <c r="CO53" i="40"/>
  <c r="CN53" i="40"/>
  <c r="CM53" i="40"/>
  <c r="CL53" i="40"/>
  <c r="CK53" i="40"/>
  <c r="CJ53" i="40"/>
  <c r="CI53" i="40"/>
  <c r="BT53" i="40"/>
  <c r="BS53" i="40"/>
  <c r="CG53" i="40" s="1"/>
  <c r="BR53" i="40"/>
  <c r="BQ53" i="40"/>
  <c r="BP53" i="40"/>
  <c r="BO53" i="40"/>
  <c r="BN53" i="40"/>
  <c r="BM53" i="40"/>
  <c r="BL53" i="40"/>
  <c r="BK53" i="40"/>
  <c r="BJ53" i="40"/>
  <c r="BI53" i="40"/>
  <c r="BH53" i="40"/>
  <c r="BG53" i="40"/>
  <c r="AR53" i="40"/>
  <c r="AQ53" i="40"/>
  <c r="BE53" i="40" s="1"/>
  <c r="U53" i="40"/>
  <c r="CT52" i="40"/>
  <c r="CS52" i="40"/>
  <c r="CR52" i="40"/>
  <c r="CQ52" i="40"/>
  <c r="CP52" i="40"/>
  <c r="CO52" i="40"/>
  <c r="CN52" i="40"/>
  <c r="CM52" i="40"/>
  <c r="CL52" i="40"/>
  <c r="CK52" i="40"/>
  <c r="CJ52" i="40"/>
  <c r="CI52" i="40"/>
  <c r="BR52" i="40"/>
  <c r="BQ52" i="40"/>
  <c r="BP52" i="40"/>
  <c r="BO52" i="40"/>
  <c r="BN52" i="40"/>
  <c r="BM52" i="40"/>
  <c r="BL52" i="40"/>
  <c r="BK52" i="40"/>
  <c r="BJ52" i="40"/>
  <c r="BI52" i="40"/>
  <c r="BH52" i="40"/>
  <c r="AR52" i="40"/>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c r="U51" i="40"/>
  <c r="CT50" i="40"/>
  <c r="CS50" i="40"/>
  <c r="CR50" i="40"/>
  <c r="CQ50" i="40"/>
  <c r="CP50" i="40"/>
  <c r="CO50" i="40"/>
  <c r="CN50" i="40"/>
  <c r="CM50" i="40"/>
  <c r="CL50" i="40"/>
  <c r="CK50" i="40"/>
  <c r="CJ50" i="40"/>
  <c r="CI50" i="40"/>
  <c r="CH50" i="40" s="1"/>
  <c r="BT50" i="40"/>
  <c r="BR50" i="40"/>
  <c r="BQ50" i="40"/>
  <c r="BP50" i="40"/>
  <c r="BO50" i="40"/>
  <c r="BN50" i="40"/>
  <c r="BM50" i="40"/>
  <c r="BL50" i="40"/>
  <c r="BK50" i="40"/>
  <c r="BJ50" i="40"/>
  <c r="BI50" i="40"/>
  <c r="BH50" i="40"/>
  <c r="AR50" i="40"/>
  <c r="AQ50" i="40" s="1"/>
  <c r="BE50" i="40" s="1"/>
  <c r="AO50" i="40"/>
  <c r="AO86" i="40" s="1"/>
  <c r="AI50" i="40"/>
  <c r="U50" i="40"/>
  <c r="S50" i="40"/>
  <c r="CT49" i="40"/>
  <c r="CS49" i="40"/>
  <c r="CR49" i="40"/>
  <c r="CQ49" i="40"/>
  <c r="CP49" i="40"/>
  <c r="CO49" i="40"/>
  <c r="CN49" i="40"/>
  <c r="CM49" i="40"/>
  <c r="CL49" i="40"/>
  <c r="CK49" i="40"/>
  <c r="CJ49" i="40"/>
  <c r="CI49" i="40"/>
  <c r="CH49" i="40" s="1"/>
  <c r="BT49" i="40"/>
  <c r="BS49" i="40"/>
  <c r="CG49" i="40" s="1"/>
  <c r="BR49" i="40"/>
  <c r="BQ49" i="40"/>
  <c r="BP49" i="40"/>
  <c r="BO49" i="40"/>
  <c r="BM49" i="40"/>
  <c r="BL49" i="40"/>
  <c r="BK49" i="40"/>
  <c r="BJ49" i="40"/>
  <c r="BI49" i="40"/>
  <c r="BH49" i="40"/>
  <c r="BG49" i="40"/>
  <c r="AR49" i="40"/>
  <c r="AI49" i="40"/>
  <c r="U49" i="40"/>
  <c r="S49" i="40"/>
  <c r="CT48" i="40"/>
  <c r="CS48" i="40"/>
  <c r="CR48" i="40"/>
  <c r="CQ48" i="40"/>
  <c r="CP48" i="40"/>
  <c r="CO48" i="40"/>
  <c r="CN48" i="40"/>
  <c r="CM48" i="40"/>
  <c r="CL48" i="40"/>
  <c r="CK48" i="40"/>
  <c r="CJ48" i="40"/>
  <c r="CI48" i="40"/>
  <c r="BT48" i="40"/>
  <c r="BR48" i="40"/>
  <c r="BQ48" i="40"/>
  <c r="BP48" i="40"/>
  <c r="BO48" i="40"/>
  <c r="BN48" i="40"/>
  <c r="BM48" i="40"/>
  <c r="BL48" i="40"/>
  <c r="BK48" i="40"/>
  <c r="BJ48" i="40"/>
  <c r="BI48" i="40"/>
  <c r="BH48" i="40"/>
  <c r="BG48" i="40"/>
  <c r="AR48" i="40"/>
  <c r="AQ48" i="40"/>
  <c r="BE48" i="40" s="1"/>
  <c r="U48" i="40"/>
  <c r="CT47" i="40"/>
  <c r="CS47" i="40"/>
  <c r="CR47" i="40"/>
  <c r="CQ47" i="40"/>
  <c r="CO47" i="40"/>
  <c r="CN47" i="40"/>
  <c r="CM47" i="40"/>
  <c r="CL47" i="40"/>
  <c r="CK47" i="40"/>
  <c r="CJ47" i="40"/>
  <c r="CI47" i="40"/>
  <c r="BT47" i="40"/>
  <c r="BS47" i="40"/>
  <c r="CG47" i="40" s="1"/>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c r="BE46" i="40"/>
  <c r="CT45" i="40"/>
  <c r="CS45" i="40"/>
  <c r="CR45" i="40"/>
  <c r="CQ45" i="40"/>
  <c r="CP45" i="40"/>
  <c r="CO45" i="40"/>
  <c r="CN45" i="40"/>
  <c r="CM45" i="40"/>
  <c r="CL45" i="40"/>
  <c r="CK45" i="40"/>
  <c r="CJ45" i="40"/>
  <c r="CI45" i="40"/>
  <c r="CH45" i="40" s="1"/>
  <c r="BT45" i="40"/>
  <c r="BS45" i="40"/>
  <c r="CG45" i="40" s="1"/>
  <c r="BR45" i="40"/>
  <c r="BQ45" i="40"/>
  <c r="BP45" i="40"/>
  <c r="BO45" i="40"/>
  <c r="BN45" i="40"/>
  <c r="BM45" i="40"/>
  <c r="BL45" i="40"/>
  <c r="BK45" i="40"/>
  <c r="BJ45" i="40"/>
  <c r="BI45" i="40"/>
  <c r="BH45" i="40"/>
  <c r="BG45" i="40"/>
  <c r="AR45" i="40"/>
  <c r="U45" i="40"/>
  <c r="AQ45" i="40" s="1"/>
  <c r="BE45" i="40" s="1"/>
  <c r="CT44" i="40"/>
  <c r="CS44" i="40"/>
  <c r="CR44" i="40"/>
  <c r="CQ44" i="40"/>
  <c r="CP44" i="40"/>
  <c r="CO44" i="40"/>
  <c r="CN44" i="40"/>
  <c r="CM44" i="40"/>
  <c r="CL44" i="40"/>
  <c r="CK44" i="40"/>
  <c r="CJ44" i="40"/>
  <c r="CI44" i="40"/>
  <c r="BT44" i="40"/>
  <c r="BS44" i="40"/>
  <c r="CG44" i="40"/>
  <c r="BR44" i="40"/>
  <c r="BQ44" i="40"/>
  <c r="BP44" i="40"/>
  <c r="BO44" i="40"/>
  <c r="BN44" i="40"/>
  <c r="BM44" i="40"/>
  <c r="BL44" i="40"/>
  <c r="BK44" i="40"/>
  <c r="BJ44" i="40"/>
  <c r="BI44" i="40"/>
  <c r="BH44" i="40"/>
  <c r="BG44" i="40"/>
  <c r="BF44" i="40" s="1"/>
  <c r="AR44" i="40"/>
  <c r="AQ44" i="40"/>
  <c r="BE44" i="40"/>
  <c r="AI44" i="40"/>
  <c r="U44" i="40"/>
  <c r="S44" i="40"/>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c r="U43" i="40"/>
  <c r="CT42" i="40"/>
  <c r="CS42" i="40"/>
  <c r="CR42" i="40"/>
  <c r="CQ42" i="40"/>
  <c r="CO42" i="40"/>
  <c r="CN42" i="40"/>
  <c r="CM42" i="40"/>
  <c r="CL42" i="40"/>
  <c r="CK42" i="40"/>
  <c r="CJ42" i="40"/>
  <c r="CI42" i="40"/>
  <c r="CP42" i="40"/>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BT41" i="40"/>
  <c r="BS41" i="40" s="1"/>
  <c r="CG41" i="40" s="1"/>
  <c r="BR41" i="40"/>
  <c r="BQ41" i="40"/>
  <c r="BP41" i="40"/>
  <c r="BO41" i="40"/>
  <c r="BM41" i="40"/>
  <c r="BL41" i="40"/>
  <c r="BK41" i="40"/>
  <c r="BJ41" i="40"/>
  <c r="BI41" i="40"/>
  <c r="BH41" i="40"/>
  <c r="BG41" i="40"/>
  <c r="AR41" i="40"/>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F40" i="40" s="1"/>
  <c r="BN40" i="40"/>
  <c r="U40" i="40"/>
  <c r="CT39" i="40"/>
  <c r="CS39" i="40"/>
  <c r="CR39" i="40"/>
  <c r="CQ39" i="40"/>
  <c r="CP39" i="40"/>
  <c r="CO39" i="40"/>
  <c r="CN39" i="40"/>
  <c r="CM39" i="40"/>
  <c r="CL39" i="40"/>
  <c r="CK39" i="40"/>
  <c r="CJ39" i="40"/>
  <c r="CI39" i="40"/>
  <c r="BT39" i="40"/>
  <c r="BS39" i="40" s="1"/>
  <c r="CG39" i="40" s="1"/>
  <c r="BR39" i="40"/>
  <c r="BQ39" i="40"/>
  <c r="BP39" i="40"/>
  <c r="BO39" i="40"/>
  <c r="BM39" i="40"/>
  <c r="BL39" i="40"/>
  <c r="BK39" i="40"/>
  <c r="BJ39" i="40"/>
  <c r="BI39" i="40"/>
  <c r="BH39" i="40"/>
  <c r="BG39" i="40"/>
  <c r="BN39" i="40"/>
  <c r="U39" i="40"/>
  <c r="CT38" i="40"/>
  <c r="CS38" i="40"/>
  <c r="CR38" i="40"/>
  <c r="CQ38" i="40"/>
  <c r="CP38" i="40"/>
  <c r="CO38" i="40"/>
  <c r="CN38" i="40"/>
  <c r="CM38" i="40"/>
  <c r="CL38" i="40"/>
  <c r="CK38" i="40"/>
  <c r="CJ38" i="40"/>
  <c r="CI38" i="40"/>
  <c r="BT38" i="40"/>
  <c r="BS38" i="40" s="1"/>
  <c r="CG38" i="40" s="1"/>
  <c r="BR38" i="40"/>
  <c r="BQ38" i="40"/>
  <c r="BP38" i="40"/>
  <c r="BO38" i="40"/>
  <c r="BN38" i="40"/>
  <c r="BM38" i="40"/>
  <c r="BL38" i="40"/>
  <c r="BK38" i="40"/>
  <c r="BJ38" i="40"/>
  <c r="BI38" i="40"/>
  <c r="BH38" i="40"/>
  <c r="BG38" i="40"/>
  <c r="U38" i="40"/>
  <c r="CT37" i="40"/>
  <c r="CS37" i="40"/>
  <c r="CR37" i="40"/>
  <c r="CQ37" i="40"/>
  <c r="CP37" i="40"/>
  <c r="CO37" i="40"/>
  <c r="CN37" i="40"/>
  <c r="CM37" i="40"/>
  <c r="CL37" i="40"/>
  <c r="CK37" i="40"/>
  <c r="CJ37" i="40"/>
  <c r="CI37" i="40"/>
  <c r="BT37" i="40"/>
  <c r="BS37" i="40" s="1"/>
  <c r="CG37" i="40" s="1"/>
  <c r="BR37" i="40"/>
  <c r="BQ37" i="40"/>
  <c r="BP37" i="40"/>
  <c r="BO37" i="40"/>
  <c r="BN37" i="40"/>
  <c r="BM37" i="40"/>
  <c r="BL37" i="40"/>
  <c r="BK37" i="40"/>
  <c r="BJ37" i="40"/>
  <c r="BI37" i="40"/>
  <c r="BH37" i="40"/>
  <c r="BF37" i="40" s="1"/>
  <c r="BG37" i="40"/>
  <c r="AR37" i="40"/>
  <c r="AQ37" i="40" s="1"/>
  <c r="BE37" i="40" s="1"/>
  <c r="U37" i="40"/>
  <c r="CT36" i="40"/>
  <c r="CS36" i="40"/>
  <c r="CR36" i="40"/>
  <c r="CQ36" i="40"/>
  <c r="CP36" i="40"/>
  <c r="CO36" i="40"/>
  <c r="CN36" i="40"/>
  <c r="CM36" i="40"/>
  <c r="CL36" i="40"/>
  <c r="CK36" i="40"/>
  <c r="CJ36" i="40"/>
  <c r="CI36" i="40"/>
  <c r="CH36" i="40"/>
  <c r="BT36" i="40"/>
  <c r="BS36" i="40" s="1"/>
  <c r="CG36" i="40" s="1"/>
  <c r="BR36" i="40"/>
  <c r="BQ36" i="40"/>
  <c r="BP36" i="40"/>
  <c r="BO36" i="40"/>
  <c r="BN36" i="40"/>
  <c r="BM36" i="40"/>
  <c r="BL36" i="40"/>
  <c r="BK36" i="40"/>
  <c r="BJ36" i="40"/>
  <c r="BI36" i="40"/>
  <c r="BH36" i="40"/>
  <c r="AR36" i="40"/>
  <c r="U36" i="40"/>
  <c r="CT35" i="40"/>
  <c r="CS35" i="40"/>
  <c r="CR35" i="40"/>
  <c r="CQ35" i="40"/>
  <c r="CP35" i="40"/>
  <c r="CO35" i="40"/>
  <c r="CN35" i="40"/>
  <c r="CM35" i="40"/>
  <c r="CL35" i="40"/>
  <c r="CK35" i="40"/>
  <c r="CJ35" i="40"/>
  <c r="BR35" i="40"/>
  <c r="BQ35" i="40"/>
  <c r="BP35" i="40"/>
  <c r="BO35" i="40"/>
  <c r="BN35" i="40"/>
  <c r="BM35" i="40"/>
  <c r="BL35" i="40"/>
  <c r="BK35" i="40"/>
  <c r="BJ35" i="40"/>
  <c r="BI35" i="40"/>
  <c r="BH35" i="40"/>
  <c r="AR35" i="40"/>
  <c r="AQ35" i="40"/>
  <c r="BE35" i="40" s="1"/>
  <c r="U35" i="40"/>
  <c r="CT34" i="40"/>
  <c r="CS34" i="40"/>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U34" i="40"/>
  <c r="AQ34" i="40" s="1"/>
  <c r="BE34" i="40" s="1"/>
  <c r="CT33" i="40"/>
  <c r="CS33" i="40"/>
  <c r="CR33" i="40"/>
  <c r="CQ33" i="40"/>
  <c r="CP33" i="40"/>
  <c r="CO33" i="40"/>
  <c r="CN33" i="40"/>
  <c r="CM33" i="40"/>
  <c r="CL33" i="40"/>
  <c r="CK33" i="40"/>
  <c r="CJ33" i="40"/>
  <c r="CI33" i="40"/>
  <c r="BT33" i="40"/>
  <c r="BS33" i="40"/>
  <c r="CG33" i="40" s="1"/>
  <c r="BR33" i="40"/>
  <c r="BQ33" i="40"/>
  <c r="BP33" i="40"/>
  <c r="BO33" i="40"/>
  <c r="BN33" i="40"/>
  <c r="BM33" i="40"/>
  <c r="BL33" i="40"/>
  <c r="BK33" i="40"/>
  <c r="BJ33" i="40"/>
  <c r="BI33" i="40"/>
  <c r="BH33" i="40"/>
  <c r="BG33" i="40"/>
  <c r="AR33" i="40"/>
  <c r="AQ33" i="40" s="1"/>
  <c r="BE33" i="40" s="1"/>
  <c r="U33" i="40"/>
  <c r="CT32" i="40"/>
  <c r="CS32" i="40"/>
  <c r="CR32" i="40"/>
  <c r="CQ32" i="40"/>
  <c r="CP32" i="40"/>
  <c r="CO32" i="40"/>
  <c r="CN32" i="40"/>
  <c r="CM32" i="40"/>
  <c r="CL32" i="40"/>
  <c r="CK32" i="40"/>
  <c r="CJ32" i="40"/>
  <c r="CI32" i="40"/>
  <c r="BT32" i="40"/>
  <c r="BR32" i="40"/>
  <c r="BQ32" i="40"/>
  <c r="BP32" i="40"/>
  <c r="BO32" i="40"/>
  <c r="BN32" i="40"/>
  <c r="BM32" i="40"/>
  <c r="BL32" i="40"/>
  <c r="BK32" i="40"/>
  <c r="BJ32" i="40"/>
  <c r="BF32" i="40"/>
  <c r="BI32" i="40"/>
  <c r="BH32" i="40"/>
  <c r="BG32" i="40"/>
  <c r="AR32" i="40"/>
  <c r="AQ32" i="40" s="1"/>
  <c r="BE32" i="40" s="1"/>
  <c r="U32" i="40"/>
  <c r="BS32" i="40" s="1"/>
  <c r="CG32" i="40" s="1"/>
  <c r="CT31" i="40"/>
  <c r="CS31" i="40"/>
  <c r="CR31" i="40"/>
  <c r="CQ31" i="40"/>
  <c r="CP31" i="40"/>
  <c r="CO31" i="40"/>
  <c r="CN31" i="40"/>
  <c r="CM31" i="40"/>
  <c r="CL31" i="40"/>
  <c r="CK31" i="40"/>
  <c r="CJ31" i="40"/>
  <c r="CI31" i="40"/>
  <c r="BR31" i="40"/>
  <c r="BQ31" i="40"/>
  <c r="BP31" i="40"/>
  <c r="BO31" i="40"/>
  <c r="BN31" i="40"/>
  <c r="BM31" i="40"/>
  <c r="BL31" i="40"/>
  <c r="BK31" i="40"/>
  <c r="BJ31" i="40"/>
  <c r="BI31" i="40"/>
  <c r="BI86" i="40" s="1"/>
  <c r="BH31" i="40"/>
  <c r="BG31" i="40"/>
  <c r="U31" i="40"/>
  <c r="CT30" i="40"/>
  <c r="CS30" i="40"/>
  <c r="CR30" i="40"/>
  <c r="CQ30" i="40"/>
  <c r="CP30" i="40"/>
  <c r="CO30" i="40"/>
  <c r="CN30" i="40"/>
  <c r="CM30" i="40"/>
  <c r="CL30" i="40"/>
  <c r="CK30" i="40"/>
  <c r="CJ30" i="40"/>
  <c r="CI30" i="40"/>
  <c r="CH30" i="40" s="1"/>
  <c r="BT30" i="40"/>
  <c r="BR30" i="40"/>
  <c r="BQ30" i="40"/>
  <c r="BP30" i="40"/>
  <c r="BO30" i="40"/>
  <c r="BN30" i="40"/>
  <c r="BM30" i="40"/>
  <c r="BL30" i="40"/>
  <c r="BK30" i="40"/>
  <c r="BJ30" i="40"/>
  <c r="BI30" i="40"/>
  <c r="BH30" i="40"/>
  <c r="BG30" i="40"/>
  <c r="AR30" i="40"/>
  <c r="U30" i="40"/>
  <c r="BS30" i="40"/>
  <c r="CG30" i="40" s="1"/>
  <c r="CT29" i="40"/>
  <c r="CS29" i="40"/>
  <c r="CR29" i="40"/>
  <c r="CQ29" i="40"/>
  <c r="CP29" i="40"/>
  <c r="CO29" i="40"/>
  <c r="CN29" i="40"/>
  <c r="CM29" i="40"/>
  <c r="CL29" i="40"/>
  <c r="CK29" i="40"/>
  <c r="CJ29" i="40"/>
  <c r="CH29" i="40" s="1"/>
  <c r="CI29" i="40"/>
  <c r="BT29" i="40"/>
  <c r="BS29" i="40" s="1"/>
  <c r="CG29" i="40" s="1"/>
  <c r="BR29" i="40"/>
  <c r="BQ29" i="40"/>
  <c r="BP29" i="40"/>
  <c r="BO29" i="40"/>
  <c r="BN29" i="40"/>
  <c r="BM29" i="40"/>
  <c r="BL29" i="40"/>
  <c r="BK29" i="40"/>
  <c r="BJ29" i="40"/>
  <c r="BI29" i="40"/>
  <c r="BH29" i="40"/>
  <c r="BG29" i="40"/>
  <c r="BF29" i="40"/>
  <c r="AR29" i="40"/>
  <c r="AQ29" i="40"/>
  <c r="BE29" i="40" s="1"/>
  <c r="U29" i="40"/>
  <c r="CT28" i="40"/>
  <c r="CS28" i="40"/>
  <c r="CR28" i="40"/>
  <c r="CQ28" i="40"/>
  <c r="CP28" i="40"/>
  <c r="CO28" i="40"/>
  <c r="CN28" i="40"/>
  <c r="CM28" i="40"/>
  <c r="CL28" i="40"/>
  <c r="CK28" i="40"/>
  <c r="CJ28" i="40"/>
  <c r="CI28" i="40"/>
  <c r="BR28" i="40"/>
  <c r="BQ28" i="40"/>
  <c r="BP28" i="40"/>
  <c r="BO28" i="40"/>
  <c r="BN28" i="40"/>
  <c r="BM28" i="40"/>
  <c r="BL28" i="40"/>
  <c r="BK28" i="40"/>
  <c r="BJ28" i="40"/>
  <c r="BI28" i="40"/>
  <c r="BH28" i="40"/>
  <c r="U28" i="40"/>
  <c r="CT27" i="40"/>
  <c r="CS27" i="40"/>
  <c r="CR27" i="40"/>
  <c r="CQ27" i="40"/>
  <c r="CP27" i="40"/>
  <c r="CO27" i="40"/>
  <c r="CN27" i="40"/>
  <c r="CM27" i="40"/>
  <c r="CL27" i="40"/>
  <c r="CK27" i="40"/>
  <c r="CJ27" i="40"/>
  <c r="CI27" i="40"/>
  <c r="BT27" i="40"/>
  <c r="BR27" i="40"/>
  <c r="BQ27" i="40"/>
  <c r="BP27" i="40"/>
  <c r="BO27" i="40"/>
  <c r="BN27" i="40"/>
  <c r="BM27" i="40"/>
  <c r="BL27" i="40"/>
  <c r="BK27" i="40"/>
  <c r="BJ27" i="40"/>
  <c r="BI27" i="40"/>
  <c r="BH27" i="40"/>
  <c r="BG27" i="40"/>
  <c r="AR27" i="40"/>
  <c r="AQ27" i="40" s="1"/>
  <c r="BE27" i="40" s="1"/>
  <c r="U27" i="40"/>
  <c r="BS27" i="40" s="1"/>
  <c r="CG27" i="40" s="1"/>
  <c r="CT26" i="40"/>
  <c r="CS26" i="40"/>
  <c r="CR26" i="40"/>
  <c r="CQ26" i="40"/>
  <c r="CP26" i="40"/>
  <c r="CO26" i="40"/>
  <c r="CN26" i="40"/>
  <c r="CM26" i="40"/>
  <c r="CL26" i="40"/>
  <c r="CK26" i="40"/>
  <c r="CJ26" i="40"/>
  <c r="CH26" i="40"/>
  <c r="CI26" i="40"/>
  <c r="BT26" i="40"/>
  <c r="BS26" i="40" s="1"/>
  <c r="CG26" i="40" s="1"/>
  <c r="BR26" i="40"/>
  <c r="BQ26" i="40"/>
  <c r="BP26" i="40"/>
  <c r="BO26" i="40"/>
  <c r="BN26" i="40"/>
  <c r="BM26" i="40"/>
  <c r="BL26" i="40"/>
  <c r="BK26" i="40"/>
  <c r="BJ26" i="40"/>
  <c r="BI26" i="40"/>
  <c r="BH26" i="40"/>
  <c r="BG26" i="40"/>
  <c r="BF26" i="40" s="1"/>
  <c r="AR26" i="40"/>
  <c r="AQ26" i="40"/>
  <c r="BE26" i="40" s="1"/>
  <c r="U26" i="40"/>
  <c r="CT25" i="40"/>
  <c r="CS25" i="40"/>
  <c r="CR25" i="40"/>
  <c r="CQ25" i="40"/>
  <c r="CP25" i="40"/>
  <c r="CO25" i="40"/>
  <c r="CN25" i="40"/>
  <c r="CM25" i="40"/>
  <c r="CL25" i="40"/>
  <c r="CK25" i="40"/>
  <c r="CJ25" i="40"/>
  <c r="CI25" i="40"/>
  <c r="BT25" i="40"/>
  <c r="BS25" i="40" s="1"/>
  <c r="CG25" i="40" s="1"/>
  <c r="BR25" i="40"/>
  <c r="BQ25" i="40"/>
  <c r="BP25" i="40"/>
  <c r="BO25" i="40"/>
  <c r="BN25" i="40"/>
  <c r="BM25" i="40"/>
  <c r="BL25" i="40"/>
  <c r="BK25" i="40"/>
  <c r="BJ25" i="40"/>
  <c r="BI25" i="40"/>
  <c r="BH25" i="40"/>
  <c r="U25" i="40"/>
  <c r="CT24" i="40"/>
  <c r="CS24" i="40"/>
  <c r="CR24" i="40"/>
  <c r="CQ24" i="40"/>
  <c r="CP24" i="40"/>
  <c r="CO24" i="40"/>
  <c r="CN24" i="40"/>
  <c r="CM24" i="40"/>
  <c r="CL24" i="40"/>
  <c r="CK24" i="40"/>
  <c r="CJ24" i="40"/>
  <c r="BR24" i="40"/>
  <c r="BQ24" i="40"/>
  <c r="BP24" i="40"/>
  <c r="BP86" i="40" s="1"/>
  <c r="BO24" i="40"/>
  <c r="BN24" i="40"/>
  <c r="BM24" i="40"/>
  <c r="BL24" i="40"/>
  <c r="BK24" i="40"/>
  <c r="BJ24" i="40"/>
  <c r="BI24" i="40"/>
  <c r="BH24" i="40"/>
  <c r="AR24" i="40"/>
  <c r="AL24" i="40"/>
  <c r="AI24" i="40" s="1"/>
  <c r="U24" i="40"/>
  <c r="S24" i="40" s="1"/>
  <c r="CT23" i="40"/>
  <c r="CT86" i="40" s="1"/>
  <c r="CS23" i="40"/>
  <c r="CR23" i="40"/>
  <c r="CQ23" i="40"/>
  <c r="CP23" i="40"/>
  <c r="CO23" i="40"/>
  <c r="CN23" i="40"/>
  <c r="CM23" i="40"/>
  <c r="CL23" i="40"/>
  <c r="CK23" i="40"/>
  <c r="CJ23" i="40"/>
  <c r="CI23" i="40"/>
  <c r="BT23" i="40"/>
  <c r="BR23" i="40"/>
  <c r="BQ23" i="40"/>
  <c r="BP23" i="40"/>
  <c r="BO23" i="40"/>
  <c r="BO86" i="40" s="1"/>
  <c r="BN23" i="40"/>
  <c r="BM23" i="40"/>
  <c r="BL23" i="40"/>
  <c r="BK23" i="40"/>
  <c r="BJ23" i="40"/>
  <c r="BI23" i="40"/>
  <c r="BH23" i="40"/>
  <c r="AI23" i="40"/>
  <c r="U23" i="40"/>
  <c r="S23" i="40" s="1"/>
  <c r="CF21" i="40"/>
  <c r="CE21" i="40"/>
  <c r="CD21" i="40"/>
  <c r="CC21" i="40"/>
  <c r="CA21" i="40"/>
  <c r="BZ21" i="40"/>
  <c r="BY21" i="40"/>
  <c r="BX21" i="40"/>
  <c r="BW21" i="40"/>
  <c r="BV21" i="40"/>
  <c r="BD21" i="40"/>
  <c r="BC21" i="40"/>
  <c r="BB21" i="40"/>
  <c r="BA21" i="40"/>
  <c r="AY21" i="40"/>
  <c r="AX21" i="40"/>
  <c r="AW21" i="40"/>
  <c r="AV21" i="40"/>
  <c r="AU21" i="40"/>
  <c r="AT21" i="40"/>
  <c r="AP21" i="40"/>
  <c r="AO21" i="40"/>
  <c r="AN21" i="40"/>
  <c r="AM21" i="40"/>
  <c r="AL21" i="40"/>
  <c r="AK21" i="40"/>
  <c r="AJ21" i="40"/>
  <c r="AG21" i="40"/>
  <c r="AF21" i="40"/>
  <c r="AE21" i="40"/>
  <c r="AD21" i="40"/>
  <c r="AB21" i="40"/>
  <c r="AA21" i="40"/>
  <c r="Z21" i="40"/>
  <c r="Y21" i="40"/>
  <c r="X21" i="40"/>
  <c r="W21" i="40"/>
  <c r="V21" i="40"/>
  <c r="I21" i="40"/>
  <c r="H21" i="40"/>
  <c r="G21" i="40"/>
  <c r="CT20" i="40"/>
  <c r="CS20" i="40"/>
  <c r="CR20" i="40"/>
  <c r="CQ20" i="40"/>
  <c r="CO20" i="40"/>
  <c r="CN20" i="40"/>
  <c r="CM20" i="40"/>
  <c r="CL20" i="40"/>
  <c r="CK20" i="40"/>
  <c r="CJ20" i="40"/>
  <c r="CI20" i="40"/>
  <c r="CB21" i="40"/>
  <c r="BR20" i="40"/>
  <c r="BQ20" i="40"/>
  <c r="BP20" i="40"/>
  <c r="BO20" i="40"/>
  <c r="BM20" i="40"/>
  <c r="BL20" i="40"/>
  <c r="BK20" i="40"/>
  <c r="BJ20" i="40"/>
  <c r="BI20" i="40"/>
  <c r="BH20" i="40"/>
  <c r="BG20" i="40"/>
  <c r="AR20" i="40"/>
  <c r="AP20" i="40"/>
  <c r="AO20" i="40"/>
  <c r="AN20" i="40"/>
  <c r="AM20" i="40"/>
  <c r="AL20" i="40"/>
  <c r="AK20" i="40"/>
  <c r="AJ20" i="40"/>
  <c r="AI20" i="40"/>
  <c r="U20" i="40"/>
  <c r="S20" i="40" s="1"/>
  <c r="CT19" i="40"/>
  <c r="CS19" i="40"/>
  <c r="CR19" i="40"/>
  <c r="CQ19" i="40"/>
  <c r="CP19" i="40"/>
  <c r="CO19" i="40"/>
  <c r="CN19" i="40"/>
  <c r="CM19" i="40"/>
  <c r="CL19" i="40"/>
  <c r="CK19" i="40"/>
  <c r="CJ19" i="40"/>
  <c r="BU190" i="40"/>
  <c r="BR19" i="40"/>
  <c r="BQ19" i="40"/>
  <c r="BP19" i="40"/>
  <c r="BO19" i="40"/>
  <c r="BN19" i="40"/>
  <c r="BM19" i="40"/>
  <c r="BL19" i="40"/>
  <c r="BK19" i="40"/>
  <c r="BJ19" i="40"/>
  <c r="BI19" i="40"/>
  <c r="BH19" i="40"/>
  <c r="BG19" i="40"/>
  <c r="AP19" i="40"/>
  <c r="AO19" i="40"/>
  <c r="AN19" i="40"/>
  <c r="AM19" i="40"/>
  <c r="AL19" i="40"/>
  <c r="AK19" i="40"/>
  <c r="AJ19" i="40"/>
  <c r="AI19" i="40" s="1"/>
  <c r="U19" i="40"/>
  <c r="S19" i="40"/>
  <c r="CT18" i="40"/>
  <c r="CS18" i="40"/>
  <c r="CR18" i="40"/>
  <c r="CQ18" i="40"/>
  <c r="CP18" i="40"/>
  <c r="CO18" i="40"/>
  <c r="CN18" i="40"/>
  <c r="CM18" i="40"/>
  <c r="CL18" i="40"/>
  <c r="CK18" i="40"/>
  <c r="CJ18" i="40"/>
  <c r="CI18" i="40"/>
  <c r="CH18" i="40" s="1"/>
  <c r="BT18" i="40"/>
  <c r="BR18" i="40"/>
  <c r="BQ18" i="40"/>
  <c r="BP18" i="40"/>
  <c r="BO18" i="40"/>
  <c r="BN18" i="40"/>
  <c r="BM18" i="40"/>
  <c r="BL18" i="40"/>
  <c r="BK18" i="40"/>
  <c r="BJ18" i="40"/>
  <c r="BF18" i="40"/>
  <c r="BI18" i="40"/>
  <c r="BH18" i="40"/>
  <c r="BG18" i="40"/>
  <c r="AR18" i="40"/>
  <c r="AQ18" i="40" s="1"/>
  <c r="BE18" i="40" s="1"/>
  <c r="AP18" i="40"/>
  <c r="AP190" i="40" s="1"/>
  <c r="AO18" i="40"/>
  <c r="AO190" i="40" s="1"/>
  <c r="AN18" i="40"/>
  <c r="AN190" i="40" s="1"/>
  <c r="AM18" i="40"/>
  <c r="AM190" i="40" s="1"/>
  <c r="AL18" i="40"/>
  <c r="AL190" i="40" s="1"/>
  <c r="AK18" i="40"/>
  <c r="AK190" i="40" s="1"/>
  <c r="AJ18" i="40"/>
  <c r="AJ190" i="40" s="1"/>
  <c r="U18" i="40"/>
  <c r="S18" i="40" s="1"/>
  <c r="CT17" i="40"/>
  <c r="CS17" i="40"/>
  <c r="CR17" i="40"/>
  <c r="CQ17" i="40"/>
  <c r="CP17" i="40"/>
  <c r="CO17" i="40"/>
  <c r="CN17" i="40"/>
  <c r="CM17" i="40"/>
  <c r="CL17" i="40"/>
  <c r="CK17" i="40"/>
  <c r="CH17" i="40" s="1"/>
  <c r="CJ17" i="40"/>
  <c r="CI17" i="40"/>
  <c r="BT17" i="40"/>
  <c r="BS17" i="40" s="1"/>
  <c r="CG17" i="40" s="1"/>
  <c r="BR17" i="40"/>
  <c r="BQ17" i="40"/>
  <c r="BP17" i="40"/>
  <c r="BO17" i="40"/>
  <c r="BN17" i="40"/>
  <c r="BM17" i="40"/>
  <c r="BL17" i="40"/>
  <c r="BK17" i="40"/>
  <c r="BJ17" i="40"/>
  <c r="BI17" i="40"/>
  <c r="BH17" i="40"/>
  <c r="BG17" i="40"/>
  <c r="BF17" i="40" s="1"/>
  <c r="AR17" i="40"/>
  <c r="AQ17" i="40"/>
  <c r="BE17" i="40" s="1"/>
  <c r="U17" i="40"/>
  <c r="CT16" i="40"/>
  <c r="CS16" i="40"/>
  <c r="CR16" i="40"/>
  <c r="CQ16" i="40"/>
  <c r="CP16" i="40"/>
  <c r="CO16" i="40"/>
  <c r="CN16" i="40"/>
  <c r="CM16" i="40"/>
  <c r="CL16" i="40"/>
  <c r="CK16" i="40"/>
  <c r="CJ16" i="40"/>
  <c r="CI16" i="40"/>
  <c r="CH16" i="40"/>
  <c r="BT16" i="40"/>
  <c r="BS16" i="40" s="1"/>
  <c r="CG16" i="40" s="1"/>
  <c r="BR16" i="40"/>
  <c r="BQ16" i="40"/>
  <c r="BP16" i="40"/>
  <c r="BO16" i="40"/>
  <c r="BN16" i="40"/>
  <c r="BM16" i="40"/>
  <c r="BL16" i="40"/>
  <c r="BK16" i="40"/>
  <c r="BJ16" i="40"/>
  <c r="BI16" i="40"/>
  <c r="BH16" i="40"/>
  <c r="BG16" i="40"/>
  <c r="BF16" i="40"/>
  <c r="AR16" i="40"/>
  <c r="AQ16" i="40" s="1"/>
  <c r="BE16" i="40" s="1"/>
  <c r="U16" i="40"/>
  <c r="CT15" i="40"/>
  <c r="CS15" i="40"/>
  <c r="CR15" i="40"/>
  <c r="CQ15" i="40"/>
  <c r="CP15" i="40"/>
  <c r="CO15" i="40"/>
  <c r="CN15" i="40"/>
  <c r="CM15" i="40"/>
  <c r="CL15" i="40"/>
  <c r="CK15" i="40"/>
  <c r="CJ15" i="40"/>
  <c r="CI15" i="40"/>
  <c r="CH15" i="40" s="1"/>
  <c r="BT15" i="40"/>
  <c r="BS15" i="40"/>
  <c r="CG15" i="40" s="1"/>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c r="BT14" i="40"/>
  <c r="BR14" i="40"/>
  <c r="BQ14" i="40"/>
  <c r="BP14" i="40"/>
  <c r="BO14" i="40"/>
  <c r="BO21" i="40"/>
  <c r="BN14" i="40"/>
  <c r="BM14" i="40"/>
  <c r="BL14" i="40"/>
  <c r="BK14" i="40"/>
  <c r="BJ14" i="40"/>
  <c r="BI14" i="40"/>
  <c r="BH14" i="40"/>
  <c r="BG14" i="40"/>
  <c r="AR14" i="40"/>
  <c r="U14" i="40"/>
  <c r="BS14" i="40" s="1"/>
  <c r="CG14" i="40" s="1"/>
  <c r="CT13" i="40"/>
  <c r="CS13" i="40"/>
  <c r="CR13" i="40"/>
  <c r="CQ13" i="40"/>
  <c r="CO13" i="40"/>
  <c r="CN13" i="40"/>
  <c r="CM13" i="40"/>
  <c r="CL13" i="40"/>
  <c r="CK13" i="40"/>
  <c r="CK21" i="40" s="1"/>
  <c r="CJ13" i="40"/>
  <c r="CI13" i="40"/>
  <c r="BT13" i="40"/>
  <c r="BR13" i="40"/>
  <c r="BQ13" i="40"/>
  <c r="BP13" i="40"/>
  <c r="BO13" i="40"/>
  <c r="BM13" i="40"/>
  <c r="BL13" i="40"/>
  <c r="BK13" i="40"/>
  <c r="BJ13" i="40"/>
  <c r="BI13" i="40"/>
  <c r="BI21" i="40" s="1"/>
  <c r="BH13" i="40"/>
  <c r="BG13" i="40"/>
  <c r="AR13" i="40"/>
  <c r="AC13" i="40"/>
  <c r="U13" i="40" s="1"/>
  <c r="AQ13" i="40" s="1"/>
  <c r="BE13" i="40" s="1"/>
  <c r="CT12" i="40"/>
  <c r="CT21" i="40" s="1"/>
  <c r="CS12" i="40"/>
  <c r="CR12" i="40"/>
  <c r="CQ12" i="40"/>
  <c r="CP12" i="40"/>
  <c r="CO12" i="40"/>
  <c r="CO21" i="40" s="1"/>
  <c r="CN12" i="40"/>
  <c r="CM12" i="40"/>
  <c r="CL12" i="40"/>
  <c r="CL21" i="40" s="1"/>
  <c r="CK12" i="40"/>
  <c r="CJ12" i="40"/>
  <c r="CH12" i="40" s="1"/>
  <c r="CI12" i="40"/>
  <c r="BT12" i="40"/>
  <c r="BR12" i="40"/>
  <c r="BR21" i="40" s="1"/>
  <c r="BQ12" i="40"/>
  <c r="BP12" i="40"/>
  <c r="BO12" i="40"/>
  <c r="BN12" i="40"/>
  <c r="BM12" i="40"/>
  <c r="BM21" i="40" s="1"/>
  <c r="BL12" i="40"/>
  <c r="BK12" i="40"/>
  <c r="BJ12" i="40"/>
  <c r="BI12" i="40"/>
  <c r="BH12" i="40"/>
  <c r="BG12" i="40"/>
  <c r="AR12" i="40"/>
  <c r="AC12" i="40"/>
  <c r="AC21" i="40" s="1"/>
  <c r="CF10" i="40"/>
  <c r="CE10" i="40"/>
  <c r="CD10" i="40"/>
  <c r="CC10" i="40"/>
  <c r="CA10" i="40"/>
  <c r="BZ10" i="40"/>
  <c r="BY10" i="40"/>
  <c r="BX10" i="40"/>
  <c r="BW10" i="40"/>
  <c r="BV10" i="40"/>
  <c r="BD10" i="40"/>
  <c r="BC10" i="40"/>
  <c r="BB10" i="40"/>
  <c r="BB183" i="40" s="1"/>
  <c r="BB195" i="40" s="1"/>
  <c r="BA10" i="40"/>
  <c r="AY10" i="40"/>
  <c r="AX10" i="40"/>
  <c r="AW10" i="40"/>
  <c r="AV10" i="40"/>
  <c r="AU10" i="40"/>
  <c r="AT10" i="40"/>
  <c r="AP10" i="40"/>
  <c r="AO10" i="40"/>
  <c r="AN10" i="40"/>
  <c r="AM10" i="40"/>
  <c r="AL10" i="40"/>
  <c r="AK10" i="40"/>
  <c r="AJ10" i="40"/>
  <c r="AD10" i="40"/>
  <c r="AC10" i="40"/>
  <c r="I10" i="40"/>
  <c r="I183" i="40"/>
  <c r="H10" i="40"/>
  <c r="G10" i="40"/>
  <c r="CQ9" i="40"/>
  <c r="CP9" i="40"/>
  <c r="CM9" i="40"/>
  <c r="CI9" i="40"/>
  <c r="BT9" i="40"/>
  <c r="BO9" i="40"/>
  <c r="BN9" i="40"/>
  <c r="BJ9" i="40"/>
  <c r="BG9" i="40"/>
  <c r="AR9" i="40"/>
  <c r="AG9" i="40"/>
  <c r="CT9" i="40" s="1"/>
  <c r="AF9" i="40"/>
  <c r="BQ9" i="40" s="1"/>
  <c r="AE9" i="40"/>
  <c r="CR9" i="40" s="1"/>
  <c r="AB9" i="40"/>
  <c r="BM9" i="40" s="1"/>
  <c r="AA9" i="40"/>
  <c r="Z9" i="40"/>
  <c r="BK9" i="40"/>
  <c r="Y9" i="40"/>
  <c r="CL9" i="40" s="1"/>
  <c r="X9" i="40"/>
  <c r="BI9" i="40" s="1"/>
  <c r="W9" i="40"/>
  <c r="CJ9" i="40" s="1"/>
  <c r="CT8" i="40"/>
  <c r="CQ8" i="40"/>
  <c r="BR8" i="40"/>
  <c r="BO8" i="40"/>
  <c r="BJ8" i="40"/>
  <c r="BI8" i="40"/>
  <c r="AP8" i="40"/>
  <c r="AO8" i="40"/>
  <c r="AN8" i="40"/>
  <c r="AM8" i="40"/>
  <c r="AL8" i="40"/>
  <c r="AK8" i="40"/>
  <c r="AJ8" i="40"/>
  <c r="AI8" i="40"/>
  <c r="AG8" i="40"/>
  <c r="AF8" i="40"/>
  <c r="BQ8" i="40" s="1"/>
  <c r="AE8" i="40"/>
  <c r="CR8" i="40" s="1"/>
  <c r="AB8" i="40"/>
  <c r="CO8" i="40" s="1"/>
  <c r="AA8" i="40"/>
  <c r="Z8" i="40"/>
  <c r="BK8" i="40" s="1"/>
  <c r="Y8" i="40"/>
  <c r="CL8" i="40"/>
  <c r="X8" i="40"/>
  <c r="CK8" i="40" s="1"/>
  <c r="W8" i="40"/>
  <c r="CJ8" i="40" s="1"/>
  <c r="CQ7" i="40"/>
  <c r="CP7" i="40"/>
  <c r="CI7" i="40"/>
  <c r="BT7" i="40"/>
  <c r="BO7" i="40"/>
  <c r="BN7" i="40"/>
  <c r="BG7" i="40"/>
  <c r="AR7" i="40"/>
  <c r="AP7" i="40"/>
  <c r="AO7" i="40"/>
  <c r="AN7" i="40"/>
  <c r="AM7" i="40"/>
  <c r="AL7" i="40"/>
  <c r="AK7" i="40"/>
  <c r="AJ7" i="40"/>
  <c r="AI7" i="40"/>
  <c r="AG7" i="40"/>
  <c r="CT7" i="40"/>
  <c r="AE7" i="40"/>
  <c r="CR7" i="40" s="1"/>
  <c r="AA7" i="40"/>
  <c r="CN7" i="40" s="1"/>
  <c r="CQ6" i="40"/>
  <c r="BR6" i="40"/>
  <c r="BO6" i="40"/>
  <c r="AP6" i="40"/>
  <c r="AO6" i="40"/>
  <c r="AN6" i="40"/>
  <c r="AM6" i="40"/>
  <c r="AL6" i="40"/>
  <c r="AK6" i="40"/>
  <c r="AJ6" i="40"/>
  <c r="AI6" i="40"/>
  <c r="AG6" i="40"/>
  <c r="CT6" i="40" s="1"/>
  <c r="AF6" i="40"/>
  <c r="BQ6" i="40" s="1"/>
  <c r="AE6" i="40"/>
  <c r="AB6" i="40"/>
  <c r="BM6" i="40" s="1"/>
  <c r="AA6" i="40"/>
  <c r="BL6" i="40" s="1"/>
  <c r="Z6" i="40"/>
  <c r="CM6" i="40" s="1"/>
  <c r="Y6" i="40"/>
  <c r="X6" i="40"/>
  <c r="BI6" i="40" s="1"/>
  <c r="W6" i="40"/>
  <c r="CQ5" i="40"/>
  <c r="CP5" i="40"/>
  <c r="CL5" i="40"/>
  <c r="BT5" i="40"/>
  <c r="BQ5" i="40"/>
  <c r="BO5" i="40"/>
  <c r="BN5" i="40"/>
  <c r="AR5" i="40"/>
  <c r="AG5" i="40"/>
  <c r="BR5" i="40" s="1"/>
  <c r="CT5" i="40"/>
  <c r="AF5" i="40"/>
  <c r="CS5" i="40"/>
  <c r="AE5" i="40"/>
  <c r="CR5" i="40"/>
  <c r="AB5" i="40"/>
  <c r="BM5" i="40"/>
  <c r="AA5" i="40"/>
  <c r="CN5" i="40"/>
  <c r="Z5" i="40"/>
  <c r="CM5" i="40"/>
  <c r="Y5" i="40"/>
  <c r="BJ5" i="40" s="1"/>
  <c r="X5" i="40"/>
  <c r="BI5" i="40" s="1"/>
  <c r="W5" i="40"/>
  <c r="V5" i="40"/>
  <c r="CI5" i="40" s="1"/>
  <c r="CQ4" i="40"/>
  <c r="CP4" i="40"/>
  <c r="BT4" i="40"/>
  <c r="BO4" i="40"/>
  <c r="BN4" i="40"/>
  <c r="AR4" i="40"/>
  <c r="AP4" i="40"/>
  <c r="AP189" i="40" s="1"/>
  <c r="AO4" i="40"/>
  <c r="AO189" i="40" s="1"/>
  <c r="AN4" i="40"/>
  <c r="AN189" i="40" s="1"/>
  <c r="AM4" i="40"/>
  <c r="AM189" i="40" s="1"/>
  <c r="AL4" i="40"/>
  <c r="AL189" i="40" s="1"/>
  <c r="AL191" i="40" s="1"/>
  <c r="AL193" i="40" s="1"/>
  <c r="AK4" i="40"/>
  <c r="AK189" i="40" s="1"/>
  <c r="AJ4" i="40"/>
  <c r="AI4" i="40" s="1"/>
  <c r="AI189" i="40" s="1"/>
  <c r="AG4" i="40"/>
  <c r="AF4" i="40"/>
  <c r="CS4" i="40"/>
  <c r="AE4" i="40"/>
  <c r="AB4" i="40"/>
  <c r="BM4" i="40" s="1"/>
  <c r="AA4" i="40"/>
  <c r="Z4" i="40"/>
  <c r="BK4" i="40" s="1"/>
  <c r="Y4" i="40"/>
  <c r="CL4" i="40" s="1"/>
  <c r="X4" i="40"/>
  <c r="W4" i="40"/>
  <c r="V4" i="40"/>
  <c r="V10" i="40" s="1"/>
  <c r="BB3" i="40"/>
  <c r="BP3" i="40" s="1"/>
  <c r="CD3" i="40" s="1"/>
  <c r="CR3" i="40" s="1"/>
  <c r="V102" i="29"/>
  <c r="Z100" i="29"/>
  <c r="Z98" i="29"/>
  <c r="Z97" i="29"/>
  <c r="AV96" i="29"/>
  <c r="Z96" i="29"/>
  <c r="Z94" i="29"/>
  <c r="AP93" i="29"/>
  <c r="AP91" i="29"/>
  <c r="Z91" i="29"/>
  <c r="AP90"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E83" i="29"/>
  <c r="AD83" i="29"/>
  <c r="AC83" i="29"/>
  <c r="AB83" i="29"/>
  <c r="AA83" i="29"/>
  <c r="BH82" i="29"/>
  <c r="BG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AK79" i="29"/>
  <c r="AJ79" i="29"/>
  <c r="AI79" i="29"/>
  <c r="AH79" i="29"/>
  <c r="AG79" i="29"/>
  <c r="AF79" i="29"/>
  <c r="AE79" i="29"/>
  <c r="AD79" i="29"/>
  <c r="AB79" i="29"/>
  <c r="AA79" i="29"/>
  <c r="O79" i="29"/>
  <c r="BG78" i="29"/>
  <c r="BE78" i="29"/>
  <c r="BD78" i="29"/>
  <c r="BC78" i="29"/>
  <c r="AO78" i="29"/>
  <c r="AK78" i="29"/>
  <c r="AJ78" i="29"/>
  <c r="AI78" i="29"/>
  <c r="AI85" i="29" s="1"/>
  <c r="AH78" i="29"/>
  <c r="AG78" i="29"/>
  <c r="AF78" i="29"/>
  <c r="AF85" i="29" s="1"/>
  <c r="AE78" i="29"/>
  <c r="AE85" i="29" s="1"/>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B75" i="29"/>
  <c r="AA75" i="29"/>
  <c r="BM72" i="29"/>
  <c r="BK72" i="29"/>
  <c r="BJ72" i="29"/>
  <c r="BI72" i="29"/>
  <c r="BF72" i="29"/>
  <c r="AY72" i="29"/>
  <c r="AW72" i="29"/>
  <c r="AS72" i="29"/>
  <c r="AQ72" i="29"/>
  <c r="AJ72" i="29"/>
  <c r="AH72" i="29"/>
  <c r="AG72" i="29"/>
  <c r="AF72" i="29"/>
  <c r="AE72" i="29"/>
  <c r="AD72" i="29"/>
  <c r="AB72" i="29"/>
  <c r="AA72" i="29"/>
  <c r="U72" i="29"/>
  <c r="T72" i="29"/>
  <c r="S72" i="29"/>
  <c r="R72" i="29"/>
  <c r="Q72" i="29"/>
  <c r="BE71" i="29"/>
  <c r="BE79" i="29" s="1"/>
  <c r="BD71" i="29"/>
  <c r="BD72" i="29"/>
  <c r="BC71" i="29"/>
  <c r="BC79" i="29" s="1"/>
  <c r="BA71" i="29"/>
  <c r="AP71" i="29"/>
  <c r="AR71" i="29"/>
  <c r="AO71" i="29"/>
  <c r="AL71" i="29"/>
  <c r="X71" i="29"/>
  <c r="AT71" i="29"/>
  <c r="AU71" i="29" s="1"/>
  <c r="V71" i="29"/>
  <c r="BG70" i="29"/>
  <c r="R62" i="44"/>
  <c r="R59" i="44" s="1"/>
  <c r="R56" i="44"/>
  <c r="AR70" i="29"/>
  <c r="AO70" i="29"/>
  <c r="AN70" i="29"/>
  <c r="AL70" i="29"/>
  <c r="V70" i="29"/>
  <c r="BL69" i="29"/>
  <c r="AR69" i="29"/>
  <c r="AT69" i="29" s="1"/>
  <c r="AU69" i="29" s="1"/>
  <c r="AO69" i="29"/>
  <c r="AN69" i="29"/>
  <c r="AL69" i="29"/>
  <c r="V69" i="29"/>
  <c r="BB68" i="29"/>
  <c r="BL68" i="29" s="1"/>
  <c r="AR68" i="29"/>
  <c r="AO68" i="29"/>
  <c r="AN68" i="29"/>
  <c r="AL68" i="29"/>
  <c r="AC68" i="29"/>
  <c r="AC72" i="29" s="1"/>
  <c r="AC74" i="29" s="1"/>
  <c r="R68" i="29"/>
  <c r="V68" i="29" s="1"/>
  <c r="BL67" i="29"/>
  <c r="AU67" i="29"/>
  <c r="AT67" i="29"/>
  <c r="AO67" i="29"/>
  <c r="AN67" i="29"/>
  <c r="AL67" i="29"/>
  <c r="AL72" i="29" s="1"/>
  <c r="V67" i="29"/>
  <c r="AT66" i="29"/>
  <c r="AU66" i="29" s="1"/>
  <c r="AP66" i="29"/>
  <c r="AR66" i="29"/>
  <c r="BH66" i="29" s="1"/>
  <c r="BL66" i="29" s="1"/>
  <c r="AO66" i="29"/>
  <c r="AN66" i="29"/>
  <c r="AL66" i="29"/>
  <c r="V66" i="29"/>
  <c r="V72" i="29" s="1"/>
  <c r="BM64" i="29"/>
  <c r="BK64" i="29"/>
  <c r="BI64" i="29"/>
  <c r="BG64" i="29"/>
  <c r="BF64" i="29"/>
  <c r="BE64" i="29"/>
  <c r="BD64" i="29"/>
  <c r="BC64" i="29"/>
  <c r="BB64" i="29"/>
  <c r="BA64" i="29"/>
  <c r="AY64" i="29"/>
  <c r="AW64" i="29"/>
  <c r="AS64" i="29"/>
  <c r="AQ64" i="29"/>
  <c r="AH64" i="29"/>
  <c r="AG64" i="29"/>
  <c r="AF64" i="29"/>
  <c r="AE64" i="29"/>
  <c r="AD64" i="29"/>
  <c r="AC64" i="29"/>
  <c r="AB64" i="29"/>
  <c r="U64" i="29"/>
  <c r="T64" i="29"/>
  <c r="S64" i="29"/>
  <c r="Q64" i="29"/>
  <c r="BJ63" i="29"/>
  <c r="AR63" i="29"/>
  <c r="AO63" i="29"/>
  <c r="X63" i="29"/>
  <c r="R63" i="29"/>
  <c r="BL62" i="29"/>
  <c r="AR62" i="29"/>
  <c r="AT62" i="29" s="1"/>
  <c r="AU62" i="29" s="1"/>
  <c r="AO62" i="29"/>
  <c r="AN62" i="29"/>
  <c r="AJ62" i="29"/>
  <c r="AL62" i="29"/>
  <c r="V62" i="29"/>
  <c r="BL61" i="29"/>
  <c r="BJ61" i="29"/>
  <c r="AR61" i="29"/>
  <c r="AT61" i="29" s="1"/>
  <c r="AU61" i="29" s="1"/>
  <c r="AO61" i="29"/>
  <c r="AN61" i="29"/>
  <c r="AJ61" i="29"/>
  <c r="U54" i="44"/>
  <c r="V61" i="29"/>
  <c r="BL60" i="29"/>
  <c r="AR60" i="29"/>
  <c r="AT60" i="29" s="1"/>
  <c r="AU60" i="29" s="1"/>
  <c r="AO60" i="29"/>
  <c r="AN60" i="29"/>
  <c r="AL60" i="29"/>
  <c r="AJ60" i="29"/>
  <c r="V60" i="29"/>
  <c r="BJ59" i="29"/>
  <c r="BL59" i="29"/>
  <c r="AT59" i="29"/>
  <c r="AU59" i="29"/>
  <c r="AO59" i="29"/>
  <c r="AN59" i="29"/>
  <c r="AP59" i="29" s="1"/>
  <c r="AL59" i="29"/>
  <c r="AJ59" i="29"/>
  <c r="V59" i="29"/>
  <c r="BJ58" i="29"/>
  <c r="BL58" i="29"/>
  <c r="AT58" i="29"/>
  <c r="AU58" i="29" s="1"/>
  <c r="AO58" i="29"/>
  <c r="AN58" i="29"/>
  <c r="AP58" i="29" s="1"/>
  <c r="AL58" i="29"/>
  <c r="AJ58" i="29"/>
  <c r="V58" i="29"/>
  <c r="BJ57" i="29"/>
  <c r="BL57" i="29" s="1"/>
  <c r="AT57" i="29"/>
  <c r="AU57" i="29"/>
  <c r="AO57" i="29"/>
  <c r="AN57" i="29"/>
  <c r="AP57" i="29" s="1"/>
  <c r="AJ57" i="29"/>
  <c r="V57" i="29"/>
  <c r="BJ56" i="29"/>
  <c r="BL56" i="29"/>
  <c r="AR56" i="29"/>
  <c r="AT56" i="29" s="1"/>
  <c r="AU56" i="29" s="1"/>
  <c r="AO56" i="29"/>
  <c r="AN56" i="29"/>
  <c r="AL56" i="29"/>
  <c r="AJ56" i="29"/>
  <c r="V56" i="29"/>
  <c r="BJ55" i="29"/>
  <c r="AT55" i="29"/>
  <c r="AU55" i="29"/>
  <c r="AO55" i="29"/>
  <c r="AN55" i="29"/>
  <c r="AP55" i="29" s="1"/>
  <c r="AL55" i="29"/>
  <c r="AJ55" i="29"/>
  <c r="V55" i="29"/>
  <c r="AR54" i="29"/>
  <c r="BH54" i="29" s="1"/>
  <c r="AO54" i="29"/>
  <c r="AO53" i="29"/>
  <c r="AN54" i="29"/>
  <c r="AL54" i="29"/>
  <c r="V54" i="29"/>
  <c r="AZ53" i="29"/>
  <c r="AZ64" i="29" s="1"/>
  <c r="X53" i="29"/>
  <c r="V53" i="29"/>
  <c r="BM51" i="29"/>
  <c r="BK51" i="29"/>
  <c r="BJ51" i="29"/>
  <c r="BI51" i="29"/>
  <c r="BG51" i="29"/>
  <c r="BF51" i="29"/>
  <c r="BE51" i="29"/>
  <c r="BD51" i="29"/>
  <c r="BC51" i="29"/>
  <c r="BB51" i="29"/>
  <c r="BA51" i="29"/>
  <c r="AZ51" i="29"/>
  <c r="AY51" i="29"/>
  <c r="AW51" i="29"/>
  <c r="AS51" i="29"/>
  <c r="AQ51" i="29"/>
  <c r="AJ51" i="29"/>
  <c r="AH51" i="29"/>
  <c r="AG51" i="29"/>
  <c r="AF51" i="29"/>
  <c r="AE51" i="29"/>
  <c r="AD51" i="29"/>
  <c r="AC51" i="29"/>
  <c r="AB51" i="29"/>
  <c r="AA51" i="29"/>
  <c r="X51" i="29"/>
  <c r="V51" i="29"/>
  <c r="U51" i="29"/>
  <c r="T51" i="29"/>
  <c r="S51" i="29"/>
  <c r="R51" i="29"/>
  <c r="Q51" i="29"/>
  <c r="BL50" i="29"/>
  <c r="AT50" i="29"/>
  <c r="AU50" i="29" s="1"/>
  <c r="AO50" i="29"/>
  <c r="AN50" i="29"/>
  <c r="AP50" i="29" s="1"/>
  <c r="AP51" i="29" s="1"/>
  <c r="AL50" i="29"/>
  <c r="V50" i="29"/>
  <c r="AR49" i="29"/>
  <c r="BH49" i="29" s="1"/>
  <c r="AD149" i="40" s="1"/>
  <c r="AO49" i="29"/>
  <c r="AN49" i="29"/>
  <c r="AL49" i="29"/>
  <c r="V49" i="29"/>
  <c r="BL48" i="29"/>
  <c r="AU48" i="29"/>
  <c r="AT48" i="29"/>
  <c r="AR48" i="29"/>
  <c r="AR51" i="29" s="1"/>
  <c r="G45" i="44"/>
  <c r="AO48" i="29"/>
  <c r="AN48" i="29"/>
  <c r="AN51" i="29" s="1"/>
  <c r="AL48" i="29"/>
  <c r="AL51" i="29" s="1"/>
  <c r="V48" i="29"/>
  <c r="BM46" i="29"/>
  <c r="BK46" i="29"/>
  <c r="BJ46" i="29"/>
  <c r="BI46" i="29"/>
  <c r="BG46" i="29"/>
  <c r="BE46" i="29"/>
  <c r="BD46" i="29"/>
  <c r="BC46" i="29"/>
  <c r="AZ46" i="29"/>
  <c r="AY46" i="29"/>
  <c r="AW46" i="29"/>
  <c r="AS46" i="29"/>
  <c r="AQ46" i="29"/>
  <c r="AJ46" i="29"/>
  <c r="AH46" i="29"/>
  <c r="AG46" i="29"/>
  <c r="AF46" i="29"/>
  <c r="AE46" i="29"/>
  <c r="AD46" i="29"/>
  <c r="AC46" i="29"/>
  <c r="AA46" i="29"/>
  <c r="U46" i="29"/>
  <c r="T46" i="29"/>
  <c r="S46" i="29"/>
  <c r="R46" i="29"/>
  <c r="Q46" i="29"/>
  <c r="BL45" i="29"/>
  <c r="AR45" i="29"/>
  <c r="G41" i="44" s="1"/>
  <c r="V41" i="44" s="1"/>
  <c r="W41" i="44" s="1"/>
  <c r="AO45" i="29"/>
  <c r="AN45" i="29"/>
  <c r="AL45" i="29"/>
  <c r="V45" i="29"/>
  <c r="AT44" i="29"/>
  <c r="AU44" i="29" s="1"/>
  <c r="AP44" i="29"/>
  <c r="AR44" i="29"/>
  <c r="BH44" i="29" s="1"/>
  <c r="BH79" i="29" s="1"/>
  <c r="AO44" i="29"/>
  <c r="AN44" i="29"/>
  <c r="AL44" i="29"/>
  <c r="X44" i="29"/>
  <c r="V44" i="29"/>
  <c r="BL43" i="29"/>
  <c r="BA43" i="29"/>
  <c r="BA79" i="29" s="1"/>
  <c r="L39" i="44"/>
  <c r="AO43" i="29"/>
  <c r="AL43" i="29"/>
  <c r="X43" i="29"/>
  <c r="X94" i="29"/>
  <c r="V43" i="29"/>
  <c r="BH42" i="29"/>
  <c r="AD95" i="40" s="1"/>
  <c r="BF42" i="29"/>
  <c r="AB95" i="40" s="1"/>
  <c r="BB42" i="29"/>
  <c r="X95" i="40" s="1"/>
  <c r="CK95" i="40" s="1"/>
  <c r="BA42" i="29"/>
  <c r="BA46" i="29" s="1"/>
  <c r="AP78" i="29"/>
  <c r="AO42" i="29"/>
  <c r="AO40" i="29"/>
  <c r="AO41" i="29"/>
  <c r="AB42" i="29"/>
  <c r="AB78" i="29"/>
  <c r="AB85" i="29" s="1"/>
  <c r="X42" i="29"/>
  <c r="AT42" i="29" s="1"/>
  <c r="V42" i="29"/>
  <c r="BL41" i="29"/>
  <c r="AU41" i="29"/>
  <c r="AT41" i="29"/>
  <c r="AN41" i="29"/>
  <c r="AL41" i="29"/>
  <c r="V41" i="29"/>
  <c r="BH40" i="29"/>
  <c r="AT40" i="29"/>
  <c r="AU40" i="29" s="1"/>
  <c r="AR40" i="29"/>
  <c r="AR46" i="29"/>
  <c r="AN40" i="29"/>
  <c r="AL40" i="29"/>
  <c r="V40" i="29"/>
  <c r="BK38" i="29"/>
  <c r="BJ38" i="29"/>
  <c r="BI38" i="29"/>
  <c r="BH38" i="29"/>
  <c r="BG38" i="29"/>
  <c r="BE38" i="29"/>
  <c r="BD38" i="29"/>
  <c r="BC38" i="29"/>
  <c r="BB38" i="29"/>
  <c r="AW38" i="29"/>
  <c r="AS38" i="29"/>
  <c r="AQ38" i="29"/>
  <c r="AJ38" i="29"/>
  <c r="AF38" i="29"/>
  <c r="AE38" i="29"/>
  <c r="AD38" i="29"/>
  <c r="AC38" i="29"/>
  <c r="AB38" i="29"/>
  <c r="U38" i="29"/>
  <c r="R38" i="29"/>
  <c r="Q38" i="29"/>
  <c r="BL37" i="29"/>
  <c r="AT37" i="29"/>
  <c r="AU37" i="29" s="1"/>
  <c r="AO37" i="29"/>
  <c r="AP37" i="29" s="1"/>
  <c r="AP38" i="29" s="1"/>
  <c r="AN37" i="29"/>
  <c r="AM37" i="29"/>
  <c r="AH37" i="29"/>
  <c r="R32" i="44" s="1"/>
  <c r="V37" i="29"/>
  <c r="BL36" i="29"/>
  <c r="AT36" i="29"/>
  <c r="AU36" i="29" s="1"/>
  <c r="AO36" i="29"/>
  <c r="AN36" i="29"/>
  <c r="AM36" i="29"/>
  <c r="AH36" i="29"/>
  <c r="V36" i="29"/>
  <c r="BL35" i="29"/>
  <c r="AT35" i="29"/>
  <c r="AU35" i="29"/>
  <c r="AO35" i="29"/>
  <c r="AN35" i="29"/>
  <c r="AM35" i="29"/>
  <c r="AH35" i="29"/>
  <c r="R29" i="44" s="1"/>
  <c r="V35" i="29"/>
  <c r="BL34" i="29"/>
  <c r="AT34" i="29"/>
  <c r="AU34" i="29" s="1"/>
  <c r="AO34" i="29"/>
  <c r="AN34" i="29"/>
  <c r="AM34" i="29"/>
  <c r="AH34" i="29"/>
  <c r="V34" i="29"/>
  <c r="BL33" i="29"/>
  <c r="AU33" i="29"/>
  <c r="AT33" i="29"/>
  <c r="AO33" i="29"/>
  <c r="AN33" i="29"/>
  <c r="AM33" i="29"/>
  <c r="AH33" i="29"/>
  <c r="R27" i="44" s="1"/>
  <c r="V33" i="29"/>
  <c r="BM32" i="29"/>
  <c r="BM38" i="29"/>
  <c r="BM75" i="29" s="1"/>
  <c r="BF32" i="29"/>
  <c r="AB80" i="40" s="1"/>
  <c r="AY32" i="29"/>
  <c r="AY38" i="29"/>
  <c r="AO32" i="29"/>
  <c r="AL32" i="29"/>
  <c r="X32" i="29"/>
  <c r="AN32" i="29"/>
  <c r="V32" i="29"/>
  <c r="BF31" i="29"/>
  <c r="BA31" i="29"/>
  <c r="W79" i="40" s="1"/>
  <c r="BH79" i="40" s="1"/>
  <c r="AR31" i="29"/>
  <c r="AO31" i="29"/>
  <c r="AG31" i="29"/>
  <c r="AG38" i="29"/>
  <c r="V31" i="29"/>
  <c r="BA30" i="29"/>
  <c r="BL30" i="29" s="1"/>
  <c r="AR30" i="29"/>
  <c r="AT30" i="29" s="1"/>
  <c r="AU30" i="29"/>
  <c r="AO30" i="29"/>
  <c r="AN30" i="29"/>
  <c r="AM30" i="29"/>
  <c r="AH30" i="29"/>
  <c r="V30" i="29"/>
  <c r="BA29" i="29"/>
  <c r="BL29" i="29"/>
  <c r="AT29" i="29"/>
  <c r="AU29" i="29" s="1"/>
  <c r="AR29" i="29"/>
  <c r="AO29" i="29"/>
  <c r="AN29" i="29"/>
  <c r="AM29" i="29"/>
  <c r="AH29" i="29"/>
  <c r="AL29" i="29"/>
  <c r="V29" i="29"/>
  <c r="BL28" i="29"/>
  <c r="BA28" i="29"/>
  <c r="AT28" i="29"/>
  <c r="AU28" i="29" s="1"/>
  <c r="AR28" i="29"/>
  <c r="AO28" i="29"/>
  <c r="AN28" i="29"/>
  <c r="AM28" i="29"/>
  <c r="AL28" i="29"/>
  <c r="AH28" i="29"/>
  <c r="V28" i="29"/>
  <c r="BA27" i="29"/>
  <c r="BL27" i="29" s="1"/>
  <c r="AR27" i="29"/>
  <c r="AT27" i="29"/>
  <c r="AU27" i="29" s="1"/>
  <c r="AO27" i="29"/>
  <c r="AN27" i="29"/>
  <c r="AM27" i="29"/>
  <c r="AH27" i="29"/>
  <c r="AL27" i="29" s="1"/>
  <c r="V27" i="29"/>
  <c r="BL26" i="29"/>
  <c r="AT26" i="29"/>
  <c r="AU26" i="29" s="1"/>
  <c r="AO26" i="29"/>
  <c r="AN26" i="29"/>
  <c r="AM26" i="29"/>
  <c r="AL26" i="29"/>
  <c r="AH26" i="29"/>
  <c r="V26" i="29"/>
  <c r="BL25" i="29"/>
  <c r="AO25" i="29"/>
  <c r="X25" i="29"/>
  <c r="T25" i="29"/>
  <c r="V25" i="29" s="1"/>
  <c r="S25" i="29"/>
  <c r="S38" i="29" s="1"/>
  <c r="Z95" i="29"/>
  <c r="BL24" i="29"/>
  <c r="AR24" i="29"/>
  <c r="AR92" i="29" s="1"/>
  <c r="AO24" i="29"/>
  <c r="X24" i="29"/>
  <c r="V24" i="29"/>
  <c r="BL23" i="29"/>
  <c r="AR23" i="29"/>
  <c r="G20" i="44" s="1"/>
  <c r="AO23" i="29"/>
  <c r="AN23" i="29"/>
  <c r="AH23" i="29"/>
  <c r="V23" i="29"/>
  <c r="BL22" i="29"/>
  <c r="AT22" i="29"/>
  <c r="AU22" i="29"/>
  <c r="AR22" i="29"/>
  <c r="AO22" i="29"/>
  <c r="AN22" i="29"/>
  <c r="AL22" i="29"/>
  <c r="V22" i="29"/>
  <c r="BL21" i="29"/>
  <c r="AT21" i="29"/>
  <c r="AU21" i="29"/>
  <c r="AR21" i="29"/>
  <c r="AO21" i="29"/>
  <c r="AN21" i="29"/>
  <c r="AL21" i="29"/>
  <c r="AH21" i="29"/>
  <c r="V21" i="29"/>
  <c r="BL20" i="29"/>
  <c r="AU20" i="29"/>
  <c r="AT20" i="29"/>
  <c r="AO20" i="29"/>
  <c r="AN20" i="29"/>
  <c r="AL20" i="29"/>
  <c r="AH20" i="29"/>
  <c r="R19" i="44"/>
  <c r="V20" i="29"/>
  <c r="BL19" i="29"/>
  <c r="AT19" i="29"/>
  <c r="AU19" i="29" s="1"/>
  <c r="AR19" i="29"/>
  <c r="AO19" i="29"/>
  <c r="AN19" i="29"/>
  <c r="AL19" i="29"/>
  <c r="AH19" i="29"/>
  <c r="R18" i="44"/>
  <c r="V19" i="29"/>
  <c r="BL18" i="29"/>
  <c r="AR18" i="29"/>
  <c r="AT18" i="29"/>
  <c r="AU18" i="29" s="1"/>
  <c r="AO18" i="29"/>
  <c r="AN18" i="29"/>
  <c r="AH18" i="29"/>
  <c r="V18" i="29"/>
  <c r="AZ17" i="29"/>
  <c r="AR17" i="29"/>
  <c r="AT17" i="29" s="1"/>
  <c r="AO17" i="29"/>
  <c r="AN17" i="29"/>
  <c r="AH17" i="29"/>
  <c r="V17" i="29"/>
  <c r="BL16" i="29"/>
  <c r="AR16" i="29"/>
  <c r="AO16" i="29"/>
  <c r="AN16" i="29"/>
  <c r="X16" i="29"/>
  <c r="AT16" i="29"/>
  <c r="AU16" i="29" s="1"/>
  <c r="V16" i="29"/>
  <c r="BL15" i="29"/>
  <c r="AR15" i="29"/>
  <c r="AO15" i="29"/>
  <c r="X15" i="29"/>
  <c r="V15" i="29"/>
  <c r="BM13" i="29"/>
  <c r="BK13" i="29"/>
  <c r="BJ13" i="29"/>
  <c r="BI13" i="29"/>
  <c r="BG13" i="29"/>
  <c r="BF13" i="29"/>
  <c r="BE13" i="29"/>
  <c r="BD13" i="29"/>
  <c r="BC13" i="29"/>
  <c r="BB13" i="29"/>
  <c r="BA13" i="29"/>
  <c r="AZ13" i="29"/>
  <c r="AY13" i="29"/>
  <c r="AW13" i="29"/>
  <c r="AS13" i="29"/>
  <c r="AQ13" i="29"/>
  <c r="AP13" i="29"/>
  <c r="AJ13" i="29"/>
  <c r="AG13" i="29"/>
  <c r="AF13" i="29"/>
  <c r="AE13" i="29"/>
  <c r="AD13" i="29"/>
  <c r="AC13" i="29"/>
  <c r="AB13" i="29"/>
  <c r="AA13" i="29"/>
  <c r="U13" i="29"/>
  <c r="T13" i="29"/>
  <c r="S13" i="29"/>
  <c r="R13" i="29"/>
  <c r="Q13" i="29"/>
  <c r="Q74" i="29" s="1"/>
  <c r="BL12" i="29"/>
  <c r="AR12" i="29"/>
  <c r="AT12" i="29" s="1"/>
  <c r="AU12" i="29" s="1"/>
  <c r="AO12" i="29"/>
  <c r="AN12" i="29"/>
  <c r="AH12" i="29"/>
  <c r="V12" i="29"/>
  <c r="BL11" i="29"/>
  <c r="AR11" i="29"/>
  <c r="AT11" i="29" s="1"/>
  <c r="AU11" i="29"/>
  <c r="AO11" i="29"/>
  <c r="AN11" i="29"/>
  <c r="AL11" i="29"/>
  <c r="V11" i="29"/>
  <c r="V13" i="29" s="1"/>
  <c r="BL10" i="29"/>
  <c r="AR10" i="29"/>
  <c r="AO10" i="29"/>
  <c r="AL10" i="29"/>
  <c r="X10" i="29"/>
  <c r="AN10" i="29"/>
  <c r="V10" i="29"/>
  <c r="BL9" i="29"/>
  <c r="AR9" i="29"/>
  <c r="AT9" i="29"/>
  <c r="AU9" i="29" s="1"/>
  <c r="AO9" i="29"/>
  <c r="AN9" i="29"/>
  <c r="AL9" i="29"/>
  <c r="V9" i="29"/>
  <c r="AR8" i="29"/>
  <c r="AR95" i="29"/>
  <c r="AO8" i="29"/>
  <c r="X8" i="29"/>
  <c r="AT8" i="29" s="1"/>
  <c r="AU8" i="29" s="1"/>
  <c r="V8" i="29"/>
  <c r="BM6" i="29"/>
  <c r="BK6" i="29"/>
  <c r="BJ6" i="29"/>
  <c r="BI6" i="29"/>
  <c r="BH6" i="29"/>
  <c r="BG6" i="29"/>
  <c r="BF6" i="29"/>
  <c r="BE6" i="29"/>
  <c r="BD6" i="29"/>
  <c r="BC6" i="29"/>
  <c r="BB6" i="29"/>
  <c r="BA6" i="29"/>
  <c r="AZ6" i="29"/>
  <c r="AY6" i="29"/>
  <c r="AW6" i="29"/>
  <c r="AS6" i="29"/>
  <c r="AQ6" i="29"/>
  <c r="AP6" i="29"/>
  <c r="AJ6" i="29"/>
  <c r="AF7" i="40" s="1"/>
  <c r="AG6" i="29"/>
  <c r="AB7" i="40" s="1"/>
  <c r="AF6" i="29"/>
  <c r="AF74" i="29"/>
  <c r="AE6" i="29"/>
  <c r="Z7" i="40" s="1"/>
  <c r="BK7" i="40" s="1"/>
  <c r="AD6" i="29"/>
  <c r="Y7" i="40" s="1"/>
  <c r="CL7" i="40" s="1"/>
  <c r="AC6" i="29"/>
  <c r="X7" i="40" s="1"/>
  <c r="AB6" i="29"/>
  <c r="W7" i="40" s="1"/>
  <c r="AA6" i="29"/>
  <c r="X6" i="29"/>
  <c r="T6" i="29"/>
  <c r="S6" i="29"/>
  <c r="R6" i="29"/>
  <c r="Q6" i="29"/>
  <c r="BL5" i="29"/>
  <c r="AR5" i="29"/>
  <c r="AT5" i="29" s="1"/>
  <c r="AU5" i="29" s="1"/>
  <c r="AO5" i="29"/>
  <c r="AN5" i="29"/>
  <c r="AN6" i="29" s="1"/>
  <c r="AH5" i="29"/>
  <c r="R7" i="44"/>
  <c r="V5" i="29"/>
  <c r="BL4" i="29"/>
  <c r="BL6" i="29" s="1"/>
  <c r="AR4" i="29"/>
  <c r="AT4" i="29"/>
  <c r="AU4" i="29" s="1"/>
  <c r="AN4" i="29"/>
  <c r="AL4" i="29"/>
  <c r="V4" i="29"/>
  <c r="BL3" i="29"/>
  <c r="AR3" i="29"/>
  <c r="AR6" i="29"/>
  <c r="AO3" i="29"/>
  <c r="AO6" i="29" s="1"/>
  <c r="AO75" i="29" s="1"/>
  <c r="AN3" i="29"/>
  <c r="AH3" i="29"/>
  <c r="AL3" i="29"/>
  <c r="V3" i="29"/>
  <c r="V6" i="29"/>
  <c r="O75" i="36"/>
  <c r="M75" i="36"/>
  <c r="K75" i="36"/>
  <c r="I75" i="36"/>
  <c r="E75" i="36"/>
  <c r="E73" i="36"/>
  <c r="E72" i="36"/>
  <c r="E71" i="36"/>
  <c r="E70" i="36"/>
  <c r="M69" i="36"/>
  <c r="E69" i="36"/>
  <c r="Q68" i="36"/>
  <c r="N68" i="36"/>
  <c r="L68" i="36"/>
  <c r="J68" i="36"/>
  <c r="H68" i="36"/>
  <c r="E68" i="36"/>
  <c r="R64" i="36"/>
  <c r="Q64" i="36"/>
  <c r="P64" i="36"/>
  <c r="O64" i="36"/>
  <c r="N64" i="36"/>
  <c r="M64" i="36"/>
  <c r="L64" i="36"/>
  <c r="K64" i="36"/>
  <c r="J64" i="36"/>
  <c r="I64" i="36"/>
  <c r="H64" i="36"/>
  <c r="S63" i="36"/>
  <c r="F63" i="36"/>
  <c r="C63" i="36"/>
  <c r="S62" i="36"/>
  <c r="C62" i="36"/>
  <c r="F62" i="36" s="1"/>
  <c r="R61" i="36"/>
  <c r="Q61" i="36"/>
  <c r="P61" i="36"/>
  <c r="O61" i="36"/>
  <c r="N61" i="36"/>
  <c r="M61" i="36"/>
  <c r="L61" i="36"/>
  <c r="K61" i="36"/>
  <c r="J61" i="36"/>
  <c r="I61" i="36"/>
  <c r="H61" i="36"/>
  <c r="R60" i="36"/>
  <c r="Q60" i="36"/>
  <c r="P60" i="36"/>
  <c r="O60" i="36"/>
  <c r="N60" i="36"/>
  <c r="M60" i="36"/>
  <c r="L60" i="36"/>
  <c r="L58" i="36" s="1"/>
  <c r="K60" i="36"/>
  <c r="J60" i="36"/>
  <c r="I60" i="36"/>
  <c r="H60" i="36"/>
  <c r="S59" i="36"/>
  <c r="F59" i="36"/>
  <c r="C59" i="36"/>
  <c r="Q58" i="36"/>
  <c r="O58" i="36"/>
  <c r="O55" i="36" s="1"/>
  <c r="M58" i="36"/>
  <c r="M55" i="36" s="1"/>
  <c r="K58" i="36"/>
  <c r="I58" i="36"/>
  <c r="E58" i="36"/>
  <c r="E55" i="36" s="1"/>
  <c r="E65" i="36" s="1"/>
  <c r="R57" i="36"/>
  <c r="Q57" i="36"/>
  <c r="P57" i="36"/>
  <c r="O57" i="36"/>
  <c r="N57" i="36"/>
  <c r="N56" i="36" s="1"/>
  <c r="M57" i="36"/>
  <c r="L57" i="36"/>
  <c r="K57" i="36"/>
  <c r="J57" i="36"/>
  <c r="J56" i="36" s="1"/>
  <c r="I57" i="36"/>
  <c r="H57" i="36"/>
  <c r="Q56" i="36"/>
  <c r="Q55" i="36" s="1"/>
  <c r="O56" i="36"/>
  <c r="M56" i="36"/>
  <c r="L56" i="36"/>
  <c r="L55" i="36" s="1"/>
  <c r="K56" i="36"/>
  <c r="I56" i="36"/>
  <c r="H56" i="36"/>
  <c r="E56" i="36"/>
  <c r="K55" i="36"/>
  <c r="I55" i="36"/>
  <c r="R54" i="36"/>
  <c r="P54" i="36"/>
  <c r="O54" i="36"/>
  <c r="N54" i="36"/>
  <c r="M54" i="36"/>
  <c r="L54" i="36"/>
  <c r="K54" i="36"/>
  <c r="J54" i="36"/>
  <c r="I54" i="36"/>
  <c r="H54" i="36"/>
  <c r="R53" i="36"/>
  <c r="Q53" i="36"/>
  <c r="P53" i="36"/>
  <c r="O53" i="36"/>
  <c r="N53" i="36"/>
  <c r="M53" i="36"/>
  <c r="L53" i="36"/>
  <c r="K53" i="36"/>
  <c r="J53" i="36"/>
  <c r="I53" i="36"/>
  <c r="H53" i="36"/>
  <c r="S53" i="36" s="1"/>
  <c r="R52" i="36"/>
  <c r="P52" i="36"/>
  <c r="O52" i="36"/>
  <c r="N52" i="36"/>
  <c r="N75" i="36" s="1"/>
  <c r="M52" i="36"/>
  <c r="L52" i="36"/>
  <c r="L51" i="36" s="1"/>
  <c r="L47" i="36" s="1"/>
  <c r="K52" i="36"/>
  <c r="J52" i="36"/>
  <c r="J75" i="36" s="1"/>
  <c r="I52" i="36"/>
  <c r="H52" i="36"/>
  <c r="H51" i="36" s="1"/>
  <c r="O51" i="36"/>
  <c r="N51" i="36"/>
  <c r="N47" i="36" s="1"/>
  <c r="M51" i="36"/>
  <c r="K51" i="36"/>
  <c r="J51" i="36"/>
  <c r="J47" i="36" s="1"/>
  <c r="I51" i="36"/>
  <c r="E51" i="36"/>
  <c r="R50" i="36"/>
  <c r="Q50" i="36"/>
  <c r="P50" i="36"/>
  <c r="O50" i="36"/>
  <c r="N50" i="36"/>
  <c r="M50" i="36"/>
  <c r="L50" i="36"/>
  <c r="K50" i="36"/>
  <c r="S50" i="36" s="1"/>
  <c r="J50" i="36"/>
  <c r="I50" i="36"/>
  <c r="H50" i="36"/>
  <c r="R49" i="36"/>
  <c r="Q49" i="36"/>
  <c r="Q48" i="36" s="1"/>
  <c r="P49" i="36"/>
  <c r="O49" i="36"/>
  <c r="N49" i="36"/>
  <c r="M49" i="36"/>
  <c r="L49" i="36"/>
  <c r="K49" i="36"/>
  <c r="J49" i="36"/>
  <c r="I49" i="36"/>
  <c r="O48" i="36"/>
  <c r="O47" i="36" s="1"/>
  <c r="N48" i="36"/>
  <c r="M48" i="36"/>
  <c r="M47" i="36" s="1"/>
  <c r="L48" i="36"/>
  <c r="K48" i="36"/>
  <c r="K47" i="36" s="1"/>
  <c r="J48" i="36"/>
  <c r="I48" i="36"/>
  <c r="I47" i="36" s="1"/>
  <c r="E48" i="36"/>
  <c r="E47" i="36" s="1"/>
  <c r="R46" i="36"/>
  <c r="Q46" i="36"/>
  <c r="P46" i="36"/>
  <c r="O46" i="36"/>
  <c r="N46" i="36"/>
  <c r="M46" i="36"/>
  <c r="L46" i="36"/>
  <c r="K46" i="36"/>
  <c r="J46" i="36"/>
  <c r="I46" i="36"/>
  <c r="S46" i="36" s="1"/>
  <c r="H46" i="36"/>
  <c r="R45" i="36"/>
  <c r="Q45" i="36"/>
  <c r="P45" i="36"/>
  <c r="O45" i="36"/>
  <c r="N45" i="36"/>
  <c r="M45" i="36"/>
  <c r="L45" i="36"/>
  <c r="K45" i="36"/>
  <c r="J45" i="36"/>
  <c r="I45" i="36"/>
  <c r="S45" i="36" s="1"/>
  <c r="H45" i="36"/>
  <c r="R44" i="36"/>
  <c r="Q44" i="36"/>
  <c r="Q43" i="36" s="1"/>
  <c r="P44" i="36"/>
  <c r="O44" i="36"/>
  <c r="O43" i="36" s="1"/>
  <c r="O42" i="36" s="1"/>
  <c r="N44" i="36"/>
  <c r="M44" i="36"/>
  <c r="L44" i="36"/>
  <c r="K44" i="36"/>
  <c r="K43" i="36" s="1"/>
  <c r="K42" i="36" s="1"/>
  <c r="J44" i="36"/>
  <c r="I44" i="36"/>
  <c r="S44" i="36" s="1"/>
  <c r="S43" i="36" s="1"/>
  <c r="S42" i="36" s="1"/>
  <c r="H44" i="36"/>
  <c r="N43" i="36"/>
  <c r="M43" i="36"/>
  <c r="M42" i="36" s="1"/>
  <c r="L43" i="36"/>
  <c r="J43" i="36"/>
  <c r="I43" i="36"/>
  <c r="I42" i="36" s="1"/>
  <c r="H43" i="36"/>
  <c r="E43" i="36"/>
  <c r="E42" i="36" s="1"/>
  <c r="Q42" i="36"/>
  <c r="N42" i="36"/>
  <c r="L42" i="36"/>
  <c r="J42" i="36"/>
  <c r="H42" i="36"/>
  <c r="R41" i="36"/>
  <c r="Q41" i="36"/>
  <c r="P41" i="36"/>
  <c r="O41" i="36"/>
  <c r="N41" i="36"/>
  <c r="M41" i="36"/>
  <c r="L41" i="36"/>
  <c r="K41" i="36"/>
  <c r="S41" i="36" s="1"/>
  <c r="J41" i="36"/>
  <c r="I41" i="36"/>
  <c r="H41" i="36"/>
  <c r="R40" i="36"/>
  <c r="Q40" i="36"/>
  <c r="P40" i="36"/>
  <c r="O40" i="36"/>
  <c r="N40" i="36"/>
  <c r="M40" i="36"/>
  <c r="L40" i="36"/>
  <c r="K40" i="36"/>
  <c r="S40" i="36" s="1"/>
  <c r="J40" i="36"/>
  <c r="I40" i="36"/>
  <c r="H40" i="36"/>
  <c r="R39" i="36"/>
  <c r="Q39" i="36"/>
  <c r="Q69" i="36" s="1"/>
  <c r="P39" i="36"/>
  <c r="O39" i="36"/>
  <c r="O69" i="36" s="1"/>
  <c r="N39" i="36"/>
  <c r="M39" i="36"/>
  <c r="L39" i="36"/>
  <c r="L69" i="36" s="1"/>
  <c r="K39" i="36"/>
  <c r="S39" i="36" s="1"/>
  <c r="J39" i="36"/>
  <c r="I39" i="36"/>
  <c r="I69" i="36" s="1"/>
  <c r="H39" i="36"/>
  <c r="H69" i="36" s="1"/>
  <c r="R38" i="36"/>
  <c r="Q38" i="36"/>
  <c r="Q37" i="36" s="1"/>
  <c r="P38" i="36"/>
  <c r="O38" i="36"/>
  <c r="O68" i="36" s="1"/>
  <c r="N38" i="36"/>
  <c r="M38" i="36"/>
  <c r="M68" i="36" s="1"/>
  <c r="L38" i="36"/>
  <c r="K38" i="36"/>
  <c r="K68" i="36" s="1"/>
  <c r="J38" i="36"/>
  <c r="I38" i="36"/>
  <c r="I68" i="36" s="1"/>
  <c r="H38" i="36"/>
  <c r="N37" i="36"/>
  <c r="M37" i="36"/>
  <c r="L37" i="36"/>
  <c r="J37" i="36"/>
  <c r="I37" i="36"/>
  <c r="I33" i="36" s="1"/>
  <c r="H37" i="36"/>
  <c r="E37" i="36"/>
  <c r="R36" i="36"/>
  <c r="Q36" i="36"/>
  <c r="P36" i="36"/>
  <c r="O36" i="36"/>
  <c r="N36" i="36"/>
  <c r="M36" i="36"/>
  <c r="L36" i="36"/>
  <c r="K36" i="36"/>
  <c r="J36" i="36"/>
  <c r="I36" i="36"/>
  <c r="H36" i="36"/>
  <c r="S36" i="36" s="1"/>
  <c r="R35" i="36"/>
  <c r="Q35" i="36"/>
  <c r="P35" i="36"/>
  <c r="O35" i="36"/>
  <c r="N35" i="36"/>
  <c r="N34" i="36" s="1"/>
  <c r="N33" i="36" s="1"/>
  <c r="M35" i="36"/>
  <c r="L35" i="36"/>
  <c r="K35" i="36"/>
  <c r="J35" i="36"/>
  <c r="J34" i="36" s="1"/>
  <c r="J33" i="36" s="1"/>
  <c r="I35" i="36"/>
  <c r="H35" i="36"/>
  <c r="S35" i="36" s="1"/>
  <c r="Q34" i="36"/>
  <c r="Q33" i="36" s="1"/>
  <c r="O34" i="36"/>
  <c r="M34" i="36"/>
  <c r="L34" i="36"/>
  <c r="L33" i="36" s="1"/>
  <c r="K34" i="36"/>
  <c r="I34" i="36"/>
  <c r="H34" i="36"/>
  <c r="H33" i="36" s="1"/>
  <c r="E34" i="36"/>
  <c r="M33" i="36"/>
  <c r="E33" i="36"/>
  <c r="R32" i="36"/>
  <c r="Q32" i="36"/>
  <c r="P32" i="36"/>
  <c r="N32" i="36"/>
  <c r="N30" i="36" s="1"/>
  <c r="M32" i="36"/>
  <c r="L32" i="36"/>
  <c r="K32" i="36"/>
  <c r="J32" i="36"/>
  <c r="I32" i="36"/>
  <c r="H32" i="36"/>
  <c r="R31" i="36"/>
  <c r="Q31" i="36"/>
  <c r="P31" i="36"/>
  <c r="N31" i="36"/>
  <c r="M31" i="36"/>
  <c r="L31" i="36"/>
  <c r="K31" i="36"/>
  <c r="K30" i="36" s="1"/>
  <c r="J31" i="36"/>
  <c r="I31" i="36"/>
  <c r="H31" i="36"/>
  <c r="Q30" i="36"/>
  <c r="M30" i="36"/>
  <c r="L30" i="36"/>
  <c r="J30" i="36"/>
  <c r="I30" i="36"/>
  <c r="E30" i="36"/>
  <c r="R29" i="36"/>
  <c r="Q29" i="36"/>
  <c r="P29" i="36"/>
  <c r="O29" i="36"/>
  <c r="N29" i="36"/>
  <c r="M29" i="36"/>
  <c r="L29" i="36"/>
  <c r="K29" i="36"/>
  <c r="S29" i="36" s="1"/>
  <c r="J29" i="36"/>
  <c r="I29" i="36"/>
  <c r="H29" i="36"/>
  <c r="R28" i="36"/>
  <c r="Q28" i="36"/>
  <c r="P28" i="36"/>
  <c r="O28" i="36"/>
  <c r="N28" i="36"/>
  <c r="M28" i="36"/>
  <c r="L28" i="36"/>
  <c r="K28" i="36"/>
  <c r="S28" i="36" s="1"/>
  <c r="J28" i="36"/>
  <c r="I28" i="36"/>
  <c r="H28" i="36"/>
  <c r="R27" i="36"/>
  <c r="Q27" i="36"/>
  <c r="P27" i="36"/>
  <c r="O27" i="36"/>
  <c r="N27" i="36"/>
  <c r="M27" i="36"/>
  <c r="L27" i="36"/>
  <c r="K27" i="36"/>
  <c r="S27" i="36" s="1"/>
  <c r="J27" i="36"/>
  <c r="I27" i="36"/>
  <c r="H27" i="36"/>
  <c r="R26" i="36"/>
  <c r="Q26" i="36"/>
  <c r="P26" i="36"/>
  <c r="O26" i="36"/>
  <c r="N26" i="36"/>
  <c r="M26" i="36"/>
  <c r="L26" i="36"/>
  <c r="K26" i="36"/>
  <c r="S26" i="36" s="1"/>
  <c r="J26" i="36"/>
  <c r="I26" i="36"/>
  <c r="H26" i="36"/>
  <c r="R25" i="36"/>
  <c r="Q25" i="36"/>
  <c r="P25" i="36"/>
  <c r="O25" i="36"/>
  <c r="N25" i="36"/>
  <c r="M25" i="36"/>
  <c r="L25" i="36"/>
  <c r="K25" i="36"/>
  <c r="S25" i="36" s="1"/>
  <c r="J25" i="36"/>
  <c r="I25" i="36"/>
  <c r="H25" i="36"/>
  <c r="R24" i="36"/>
  <c r="Q24" i="36"/>
  <c r="Q71" i="36" s="1"/>
  <c r="P24" i="36"/>
  <c r="O24" i="36"/>
  <c r="O71" i="36" s="1"/>
  <c r="N24" i="36"/>
  <c r="N71" i="36" s="1"/>
  <c r="M24" i="36"/>
  <c r="M71" i="36" s="1"/>
  <c r="L24" i="36"/>
  <c r="L71" i="36" s="1"/>
  <c r="K24" i="36"/>
  <c r="S24" i="36" s="1"/>
  <c r="J24" i="36"/>
  <c r="J71" i="36" s="1"/>
  <c r="I24" i="36"/>
  <c r="I71" i="36" s="1"/>
  <c r="H24" i="36"/>
  <c r="H71" i="36" s="1"/>
  <c r="R23" i="36"/>
  <c r="Q23" i="36"/>
  <c r="Q22" i="36" s="1"/>
  <c r="P23" i="36"/>
  <c r="O23" i="36"/>
  <c r="N23" i="36"/>
  <c r="N22" i="36" s="1"/>
  <c r="M23" i="36"/>
  <c r="L23" i="36"/>
  <c r="K23" i="36"/>
  <c r="K22" i="36" s="1"/>
  <c r="J23" i="36"/>
  <c r="J22" i="36" s="1"/>
  <c r="I23" i="36"/>
  <c r="O22" i="36"/>
  <c r="M22" i="36"/>
  <c r="L22" i="36"/>
  <c r="I22" i="36"/>
  <c r="E22" i="36"/>
  <c r="R21" i="36"/>
  <c r="Q21" i="36"/>
  <c r="P21" i="36"/>
  <c r="O21" i="36"/>
  <c r="N21" i="36"/>
  <c r="M21" i="36"/>
  <c r="L21" i="36"/>
  <c r="K21" i="36"/>
  <c r="J21" i="36"/>
  <c r="I21" i="36"/>
  <c r="R20" i="36"/>
  <c r="Q20" i="36"/>
  <c r="P20" i="36"/>
  <c r="N20" i="36"/>
  <c r="N70" i="36" s="1"/>
  <c r="M20" i="36"/>
  <c r="M70" i="36" s="1"/>
  <c r="L20" i="36"/>
  <c r="L70" i="36" s="1"/>
  <c r="K20" i="36"/>
  <c r="K70" i="36" s="1"/>
  <c r="J20" i="36"/>
  <c r="J70" i="36" s="1"/>
  <c r="I20" i="36"/>
  <c r="I70" i="36" s="1"/>
  <c r="H20" i="36"/>
  <c r="R19" i="36"/>
  <c r="Q19" i="36"/>
  <c r="P19" i="36"/>
  <c r="O19" i="36"/>
  <c r="N19" i="36"/>
  <c r="N17" i="36" s="1"/>
  <c r="N12" i="36" s="1"/>
  <c r="M19" i="36"/>
  <c r="L19" i="36"/>
  <c r="K19" i="36"/>
  <c r="J19" i="36"/>
  <c r="J17" i="36" s="1"/>
  <c r="J12" i="36" s="1"/>
  <c r="I19" i="36"/>
  <c r="H19" i="36"/>
  <c r="R18" i="36"/>
  <c r="Q18" i="36"/>
  <c r="P18" i="36"/>
  <c r="O18" i="36"/>
  <c r="N18" i="36"/>
  <c r="N72" i="36" s="1"/>
  <c r="M18" i="36"/>
  <c r="L18" i="36"/>
  <c r="L72" i="36" s="1"/>
  <c r="K18" i="36"/>
  <c r="J18" i="36"/>
  <c r="J72" i="36" s="1"/>
  <c r="I18" i="36"/>
  <c r="H18" i="36"/>
  <c r="S18" i="36" s="1"/>
  <c r="Q17" i="36"/>
  <c r="M17" i="36"/>
  <c r="L17" i="36"/>
  <c r="L12" i="36" s="1"/>
  <c r="K17" i="36"/>
  <c r="I17" i="36"/>
  <c r="E17" i="36"/>
  <c r="R16" i="36"/>
  <c r="Q16" i="36"/>
  <c r="P16" i="36"/>
  <c r="O16" i="36"/>
  <c r="N16" i="36"/>
  <c r="M16" i="36"/>
  <c r="L16" i="36"/>
  <c r="K16" i="36"/>
  <c r="J16" i="36"/>
  <c r="I16" i="36"/>
  <c r="S16" i="36" s="1"/>
  <c r="H16" i="36"/>
  <c r="R15" i="36"/>
  <c r="Q15" i="36"/>
  <c r="P15" i="36"/>
  <c r="O15" i="36"/>
  <c r="N15" i="36"/>
  <c r="M15" i="36"/>
  <c r="L15" i="36"/>
  <c r="K15" i="36"/>
  <c r="J15" i="36"/>
  <c r="I15" i="36"/>
  <c r="S15" i="36" s="1"/>
  <c r="H15" i="36"/>
  <c r="R14" i="36"/>
  <c r="Q14" i="36"/>
  <c r="Q13" i="36" s="1"/>
  <c r="P14" i="36"/>
  <c r="N14" i="36"/>
  <c r="M14" i="36"/>
  <c r="M13" i="36" s="1"/>
  <c r="M12" i="36" s="1"/>
  <c r="L14" i="36"/>
  <c r="K14" i="36"/>
  <c r="J14" i="36"/>
  <c r="I14" i="36"/>
  <c r="I13" i="36" s="1"/>
  <c r="I12" i="36" s="1"/>
  <c r="H14" i="36"/>
  <c r="N13" i="36"/>
  <c r="L13" i="36"/>
  <c r="K13" i="36"/>
  <c r="J13" i="36"/>
  <c r="H13" i="36"/>
  <c r="E13" i="36"/>
  <c r="E12" i="36" s="1"/>
  <c r="Q12" i="36"/>
  <c r="R11" i="36"/>
  <c r="Q11" i="36"/>
  <c r="P11" i="36"/>
  <c r="O11" i="36"/>
  <c r="N11" i="36"/>
  <c r="M11" i="36"/>
  <c r="L11" i="36"/>
  <c r="K11" i="36"/>
  <c r="J11" i="36"/>
  <c r="I11" i="36"/>
  <c r="S11" i="36" s="1"/>
  <c r="H11" i="36"/>
  <c r="R10" i="36"/>
  <c r="Q10" i="36"/>
  <c r="P10" i="36"/>
  <c r="N10" i="36"/>
  <c r="N73" i="36" s="1"/>
  <c r="M10" i="36"/>
  <c r="M73" i="36" s="1"/>
  <c r="L10" i="36"/>
  <c r="L9" i="36" s="1"/>
  <c r="K10" i="36"/>
  <c r="K73" i="36" s="1"/>
  <c r="J10" i="36"/>
  <c r="J73" i="36" s="1"/>
  <c r="I10" i="36"/>
  <c r="H10" i="36"/>
  <c r="H9" i="36" s="1"/>
  <c r="H8" i="36" s="1"/>
  <c r="N9" i="36"/>
  <c r="K9" i="36"/>
  <c r="K8" i="36" s="1"/>
  <c r="J9" i="36"/>
  <c r="I9" i="36"/>
  <c r="I8" i="36" s="1"/>
  <c r="E9" i="36"/>
  <c r="E8" i="36" s="1"/>
  <c r="N8" i="36"/>
  <c r="L8" i="36"/>
  <c r="J8" i="36"/>
  <c r="R7" i="36"/>
  <c r="Q7" i="36"/>
  <c r="P7" i="36"/>
  <c r="O7" i="36"/>
  <c r="N7" i="36"/>
  <c r="M7" i="36"/>
  <c r="L7" i="36"/>
  <c r="K7" i="36"/>
  <c r="J7" i="36"/>
  <c r="I7" i="36"/>
  <c r="S7" i="36" s="1"/>
  <c r="H7" i="36"/>
  <c r="R6" i="36"/>
  <c r="Q6" i="36"/>
  <c r="P6" i="36"/>
  <c r="O6" i="36"/>
  <c r="N6" i="36"/>
  <c r="M6" i="36"/>
  <c r="L6" i="36"/>
  <c r="K6" i="36"/>
  <c r="J6" i="36"/>
  <c r="I6" i="36"/>
  <c r="S6" i="36" s="1"/>
  <c r="H6" i="36"/>
  <c r="R5" i="36"/>
  <c r="Q5" i="36"/>
  <c r="Q4" i="36" s="1"/>
  <c r="P5" i="36"/>
  <c r="O5" i="36"/>
  <c r="N5" i="36"/>
  <c r="M5" i="36"/>
  <c r="M72" i="36" s="1"/>
  <c r="L5" i="36"/>
  <c r="K5" i="36"/>
  <c r="K72" i="36" s="1"/>
  <c r="J5" i="36"/>
  <c r="I5" i="36"/>
  <c r="I72" i="36" s="1"/>
  <c r="H5" i="36"/>
  <c r="O4" i="36"/>
  <c r="O3" i="36" s="1"/>
  <c r="N4" i="36"/>
  <c r="L4" i="36"/>
  <c r="K4" i="36"/>
  <c r="K3" i="36" s="1"/>
  <c r="J4" i="36"/>
  <c r="H4" i="36"/>
  <c r="E4" i="36"/>
  <c r="E3" i="36" s="1"/>
  <c r="Q3" i="36"/>
  <c r="N3" i="36"/>
  <c r="L3" i="36"/>
  <c r="J3" i="36"/>
  <c r="H3" i="36"/>
  <c r="L75" i="33"/>
  <c r="I75" i="33"/>
  <c r="E75" i="33"/>
  <c r="L73" i="33"/>
  <c r="E73" i="33"/>
  <c r="L72" i="33"/>
  <c r="I72" i="33"/>
  <c r="E72" i="33"/>
  <c r="L71" i="33"/>
  <c r="I71" i="33"/>
  <c r="E71" i="33"/>
  <c r="L70" i="33"/>
  <c r="E70" i="33"/>
  <c r="L69" i="33"/>
  <c r="I69" i="33"/>
  <c r="E69" i="33"/>
  <c r="S68" i="33"/>
  <c r="L68" i="33"/>
  <c r="L74" i="33" s="1"/>
  <c r="L76" i="33" s="1"/>
  <c r="I68" i="33"/>
  <c r="E68" i="33"/>
  <c r="E74" i="33" s="1"/>
  <c r="E76" i="33" s="1"/>
  <c r="X64" i="33"/>
  <c r="W64" i="33"/>
  <c r="V64" i="33"/>
  <c r="U64" i="33"/>
  <c r="T64" i="33"/>
  <c r="S64" i="33"/>
  <c r="R64" i="33"/>
  <c r="Q64" i="33"/>
  <c r="Y64" i="33" s="1"/>
  <c r="P64" i="33"/>
  <c r="O64" i="33"/>
  <c r="N64" i="33"/>
  <c r="C64" i="33"/>
  <c r="F64" i="33" s="1"/>
  <c r="Y63" i="33"/>
  <c r="F63" i="33"/>
  <c r="G63" i="33" s="1"/>
  <c r="Y62" i="33"/>
  <c r="M62" i="33"/>
  <c r="J62" i="33"/>
  <c r="G62" i="33"/>
  <c r="F62" i="33"/>
  <c r="X61" i="33"/>
  <c r="W61" i="33"/>
  <c r="W58" i="33" s="1"/>
  <c r="V61" i="33"/>
  <c r="U61" i="33"/>
  <c r="T61" i="33"/>
  <c r="S61" i="33"/>
  <c r="S58" i="33" s="1"/>
  <c r="R61" i="33"/>
  <c r="Q61" i="33"/>
  <c r="P61" i="33"/>
  <c r="O61" i="33"/>
  <c r="O58" i="33" s="1"/>
  <c r="N61" i="33"/>
  <c r="C61" i="33"/>
  <c r="X60" i="33"/>
  <c r="W60" i="33"/>
  <c r="V60" i="33"/>
  <c r="U60" i="33"/>
  <c r="T60" i="33"/>
  <c r="S60" i="33"/>
  <c r="R60" i="33"/>
  <c r="R69" i="33" s="1"/>
  <c r="Q60" i="33"/>
  <c r="P60" i="33"/>
  <c r="P58" i="33" s="1"/>
  <c r="O60" i="33"/>
  <c r="N60" i="33"/>
  <c r="Y60" i="33" s="1"/>
  <c r="C60" i="33"/>
  <c r="C60" i="36"/>
  <c r="F60" i="36" s="1"/>
  <c r="Y59" i="33"/>
  <c r="J59" i="33"/>
  <c r="M59" i="33" s="1"/>
  <c r="F59" i="33"/>
  <c r="G59" i="33" s="1"/>
  <c r="T58" i="33"/>
  <c r="R58" i="33"/>
  <c r="L58" i="33"/>
  <c r="I58" i="33"/>
  <c r="E58" i="33"/>
  <c r="X57" i="33"/>
  <c r="W57" i="33"/>
  <c r="W56" i="33" s="1"/>
  <c r="V57" i="33"/>
  <c r="U57" i="33"/>
  <c r="U56" i="33" s="1"/>
  <c r="T57" i="33"/>
  <c r="S57" i="33"/>
  <c r="S56" i="33" s="1"/>
  <c r="S55" i="33" s="1"/>
  <c r="R57" i="33"/>
  <c r="Q57" i="33"/>
  <c r="Q56" i="33" s="1"/>
  <c r="P57" i="33"/>
  <c r="O57" i="33"/>
  <c r="O56" i="33" s="1"/>
  <c r="O55" i="33" s="1"/>
  <c r="N57" i="33"/>
  <c r="C57" i="33"/>
  <c r="T56" i="33"/>
  <c r="T55" i="33" s="1"/>
  <c r="R56" i="33"/>
  <c r="P56" i="33"/>
  <c r="N56" i="33"/>
  <c r="L56" i="33"/>
  <c r="I56" i="33"/>
  <c r="E56" i="33"/>
  <c r="L55" i="33"/>
  <c r="E55" i="33"/>
  <c r="X54" i="33"/>
  <c r="V54" i="33"/>
  <c r="U54" i="33"/>
  <c r="T54" i="33"/>
  <c r="S54" i="33"/>
  <c r="R54" i="33"/>
  <c r="Q54" i="33"/>
  <c r="P54" i="33"/>
  <c r="O54" i="33"/>
  <c r="N54" i="33"/>
  <c r="C54" i="33"/>
  <c r="X53" i="33"/>
  <c r="W53" i="33"/>
  <c r="V53" i="33"/>
  <c r="U53" i="33"/>
  <c r="U51" i="33" s="1"/>
  <c r="T53" i="33"/>
  <c r="S53" i="33"/>
  <c r="S51" i="33" s="1"/>
  <c r="R53" i="33"/>
  <c r="Q53" i="33"/>
  <c r="Q51" i="33" s="1"/>
  <c r="P53" i="33"/>
  <c r="O53" i="33"/>
  <c r="O51" i="33" s="1"/>
  <c r="N53" i="33"/>
  <c r="C53" i="33"/>
  <c r="X52" i="33"/>
  <c r="V52" i="33"/>
  <c r="U52" i="33"/>
  <c r="U75" i="33" s="1"/>
  <c r="T52" i="33"/>
  <c r="T75" i="33" s="1"/>
  <c r="S52" i="33"/>
  <c r="S75" i="33" s="1"/>
  <c r="R52" i="33"/>
  <c r="R75" i="33" s="1"/>
  <c r="Q52" i="33"/>
  <c r="Q75" i="33" s="1"/>
  <c r="P52" i="33"/>
  <c r="P75" i="33" s="1"/>
  <c r="O52" i="33"/>
  <c r="O75" i="33" s="1"/>
  <c r="N52" i="33"/>
  <c r="C52" i="33"/>
  <c r="F52" i="33"/>
  <c r="T51" i="33"/>
  <c r="R51" i="33"/>
  <c r="P51" i="33"/>
  <c r="N51" i="33"/>
  <c r="L51" i="33"/>
  <c r="I51" i="33"/>
  <c r="E51" i="33"/>
  <c r="X50" i="33"/>
  <c r="W50" i="33"/>
  <c r="W48" i="33" s="1"/>
  <c r="V50" i="33"/>
  <c r="U50" i="33"/>
  <c r="T50" i="33"/>
  <c r="S50" i="33"/>
  <c r="R50" i="33"/>
  <c r="Q50" i="33"/>
  <c r="P50" i="33"/>
  <c r="O50" i="33"/>
  <c r="Y50" i="33" s="1"/>
  <c r="N50" i="33"/>
  <c r="C50" i="33"/>
  <c r="F50" i="33" s="1"/>
  <c r="X49" i="33"/>
  <c r="W49" i="33"/>
  <c r="V49" i="33"/>
  <c r="U49" i="33"/>
  <c r="T49" i="33"/>
  <c r="S49" i="33"/>
  <c r="R49" i="33"/>
  <c r="Q49" i="33"/>
  <c r="P49" i="33"/>
  <c r="O49" i="33"/>
  <c r="C49" i="33"/>
  <c r="T48" i="33"/>
  <c r="T47" i="33" s="1"/>
  <c r="R48" i="33"/>
  <c r="P48" i="33"/>
  <c r="P47" i="33" s="1"/>
  <c r="L48" i="33"/>
  <c r="I48" i="33"/>
  <c r="E48" i="33"/>
  <c r="L47" i="33"/>
  <c r="E47" i="33"/>
  <c r="X46" i="33"/>
  <c r="W46" i="33"/>
  <c r="V46" i="33"/>
  <c r="U46" i="33"/>
  <c r="T46" i="33"/>
  <c r="S46" i="33"/>
  <c r="R46" i="33"/>
  <c r="Q46" i="33"/>
  <c r="P46" i="33"/>
  <c r="O46" i="33"/>
  <c r="N46" i="33"/>
  <c r="Y46" i="33" s="1"/>
  <c r="C46" i="33"/>
  <c r="X45" i="33"/>
  <c r="W45" i="33"/>
  <c r="W43" i="33" s="1"/>
  <c r="W42" i="33" s="1"/>
  <c r="V45" i="33"/>
  <c r="U45" i="33"/>
  <c r="T45" i="33"/>
  <c r="S45" i="33"/>
  <c r="S43" i="33" s="1"/>
  <c r="S42" i="33" s="1"/>
  <c r="R45" i="33"/>
  <c r="Q45" i="33"/>
  <c r="P45" i="33"/>
  <c r="O45" i="33"/>
  <c r="Y45" i="33" s="1"/>
  <c r="N45" i="33"/>
  <c r="C45" i="33"/>
  <c r="X44" i="33"/>
  <c r="W44" i="33"/>
  <c r="V44" i="33"/>
  <c r="U44" i="33"/>
  <c r="T44" i="33"/>
  <c r="S44" i="33"/>
  <c r="R44" i="33"/>
  <c r="Q44" i="33"/>
  <c r="P44" i="33"/>
  <c r="O44" i="33"/>
  <c r="N44" i="33"/>
  <c r="C44" i="33"/>
  <c r="U43" i="33"/>
  <c r="U42" i="33" s="1"/>
  <c r="Q43" i="33"/>
  <c r="Q42" i="33" s="1"/>
  <c r="L43" i="33"/>
  <c r="L42" i="33" s="1"/>
  <c r="I43" i="33"/>
  <c r="E43" i="33"/>
  <c r="E42" i="33" s="1"/>
  <c r="I42" i="33"/>
  <c r="X41" i="33"/>
  <c r="W41" i="33"/>
  <c r="V41" i="33"/>
  <c r="U41" i="33"/>
  <c r="T41" i="33"/>
  <c r="S41" i="33"/>
  <c r="R41" i="33"/>
  <c r="Q41" i="33"/>
  <c r="P41" i="33"/>
  <c r="O41" i="33"/>
  <c r="Y41" i="33" s="1"/>
  <c r="N41" i="33"/>
  <c r="C41" i="33"/>
  <c r="F41" i="33" s="1"/>
  <c r="X40" i="33"/>
  <c r="W40" i="33"/>
  <c r="W69" i="33" s="1"/>
  <c r="V40" i="33"/>
  <c r="U40" i="33"/>
  <c r="T40" i="33"/>
  <c r="S40" i="33"/>
  <c r="R40" i="33"/>
  <c r="Q40" i="33"/>
  <c r="P40" i="33"/>
  <c r="O40" i="33"/>
  <c r="Y40" i="33" s="1"/>
  <c r="N40" i="33"/>
  <c r="C40" i="33"/>
  <c r="X39" i="33"/>
  <c r="W39" i="33"/>
  <c r="V39" i="33"/>
  <c r="U39" i="33"/>
  <c r="U69" i="33" s="1"/>
  <c r="T39" i="33"/>
  <c r="T37" i="33" s="1"/>
  <c r="T33" i="33" s="1"/>
  <c r="S39" i="33"/>
  <c r="AA102" i="40" s="1"/>
  <c r="U102" i="40" s="1"/>
  <c r="S102" i="40" s="1"/>
  <c r="R39" i="33"/>
  <c r="Z100" i="40" s="1"/>
  <c r="U100" i="40" s="1"/>
  <c r="S100" i="40" s="1"/>
  <c r="Q39" i="33"/>
  <c r="Y98" i="40" s="1"/>
  <c r="CL98" i="40" s="1"/>
  <c r="P39" i="33"/>
  <c r="P69" i="33" s="1"/>
  <c r="O39" i="33"/>
  <c r="W96" i="40" s="1"/>
  <c r="CJ96" i="40" s="1"/>
  <c r="N39" i="33"/>
  <c r="N69" i="33" s="1"/>
  <c r="C39" i="33"/>
  <c r="X38" i="33"/>
  <c r="W38" i="33"/>
  <c r="V38" i="33"/>
  <c r="U38" i="33"/>
  <c r="T38" i="33"/>
  <c r="T68" i="33" s="1"/>
  <c r="S38" i="33"/>
  <c r="R38" i="33"/>
  <c r="R68" i="33" s="1"/>
  <c r="Q38" i="33"/>
  <c r="P38" i="33"/>
  <c r="P68" i="33" s="1"/>
  <c r="O38" i="33"/>
  <c r="O68" i="33" s="1"/>
  <c r="N38" i="33"/>
  <c r="N68" i="33" s="1"/>
  <c r="C38" i="33"/>
  <c r="W37" i="33"/>
  <c r="R37" i="33"/>
  <c r="R33" i="33" s="1"/>
  <c r="P37" i="33"/>
  <c r="N37" i="33"/>
  <c r="L37" i="33"/>
  <c r="I37" i="33"/>
  <c r="E37" i="33"/>
  <c r="X36" i="33"/>
  <c r="W36" i="33"/>
  <c r="W34" i="33" s="1"/>
  <c r="W33" i="33" s="1"/>
  <c r="V36" i="33"/>
  <c r="U36" i="33"/>
  <c r="U34" i="33" s="1"/>
  <c r="T36" i="33"/>
  <c r="S36" i="33"/>
  <c r="S34" i="33" s="1"/>
  <c r="R36" i="33"/>
  <c r="Q36" i="33"/>
  <c r="Y36" i="33" s="1"/>
  <c r="P36" i="33"/>
  <c r="O36" i="33"/>
  <c r="O34" i="33" s="1"/>
  <c r="N36" i="33"/>
  <c r="C36" i="33"/>
  <c r="X35" i="33"/>
  <c r="W35" i="33"/>
  <c r="V35" i="33"/>
  <c r="U35" i="33"/>
  <c r="T35" i="33"/>
  <c r="T34" i="33" s="1"/>
  <c r="S35" i="33"/>
  <c r="R35" i="33"/>
  <c r="R34" i="33" s="1"/>
  <c r="Q35" i="33"/>
  <c r="P35" i="33"/>
  <c r="P34" i="33" s="1"/>
  <c r="O35" i="33"/>
  <c r="N35" i="33"/>
  <c r="C35" i="33"/>
  <c r="Q34" i="33"/>
  <c r="L34" i="33"/>
  <c r="L33" i="33" s="1"/>
  <c r="I34" i="33"/>
  <c r="E34" i="33"/>
  <c r="E33" i="33" s="1"/>
  <c r="P33" i="33"/>
  <c r="I33" i="33"/>
  <c r="X32" i="33"/>
  <c r="W32" i="33"/>
  <c r="V32" i="33"/>
  <c r="U32" i="33"/>
  <c r="AC85" i="40" s="1"/>
  <c r="T32" i="33"/>
  <c r="S32" i="33"/>
  <c r="R32" i="33"/>
  <c r="Q32" i="33"/>
  <c r="Y32" i="33" s="1"/>
  <c r="P32" i="33"/>
  <c r="O32" i="33"/>
  <c r="N32" i="33"/>
  <c r="V85" i="40" s="1"/>
  <c r="C32" i="33"/>
  <c r="F32" i="33" s="1"/>
  <c r="X31" i="33"/>
  <c r="W31" i="33"/>
  <c r="W30" i="33" s="1"/>
  <c r="V31" i="33"/>
  <c r="U31" i="33"/>
  <c r="AC84" i="40" s="1"/>
  <c r="T31" i="33"/>
  <c r="S31" i="33"/>
  <c r="R31" i="33"/>
  <c r="Q31" i="33"/>
  <c r="Y31" i="33" s="1"/>
  <c r="Y30" i="33" s="1"/>
  <c r="P31" i="33"/>
  <c r="O31" i="33"/>
  <c r="N31" i="33"/>
  <c r="C31" i="33"/>
  <c r="F31" i="33" s="1"/>
  <c r="T30" i="33"/>
  <c r="S30" i="33"/>
  <c r="R30" i="33"/>
  <c r="P30" i="33"/>
  <c r="O30" i="33"/>
  <c r="N30" i="33"/>
  <c r="L30" i="33"/>
  <c r="I30" i="33"/>
  <c r="E30" i="33"/>
  <c r="X29" i="33"/>
  <c r="W29" i="33"/>
  <c r="V29" i="33"/>
  <c r="T29" i="33"/>
  <c r="S29" i="33"/>
  <c r="R29" i="33"/>
  <c r="Q29" i="33"/>
  <c r="P29" i="33"/>
  <c r="O29" i="33"/>
  <c r="N29" i="33"/>
  <c r="C29" i="33"/>
  <c r="C29" i="36" s="1"/>
  <c r="X28" i="33"/>
  <c r="W28" i="33"/>
  <c r="V28" i="33"/>
  <c r="U28" i="33"/>
  <c r="AC82" i="40" s="1"/>
  <c r="T28" i="33"/>
  <c r="S28" i="33"/>
  <c r="R28" i="33"/>
  <c r="Q28" i="33"/>
  <c r="P28" i="33"/>
  <c r="O28" i="33"/>
  <c r="Y28" i="33" s="1"/>
  <c r="N28" i="33"/>
  <c r="C28" i="33"/>
  <c r="X27" i="33"/>
  <c r="W27" i="33"/>
  <c r="V27" i="33"/>
  <c r="T27" i="33"/>
  <c r="S27" i="33"/>
  <c r="R27" i="33"/>
  <c r="Q27" i="33"/>
  <c r="P27" i="33"/>
  <c r="O27" i="33"/>
  <c r="N27" i="33"/>
  <c r="C27" i="33"/>
  <c r="C27" i="36"/>
  <c r="F27" i="36" s="1"/>
  <c r="X26" i="33"/>
  <c r="W26" i="33"/>
  <c r="V26" i="33"/>
  <c r="U26" i="33"/>
  <c r="T26" i="33"/>
  <c r="S26" i="33"/>
  <c r="R26" i="33"/>
  <c r="Q26" i="33"/>
  <c r="Y26" i="33" s="1"/>
  <c r="P26" i="33"/>
  <c r="O26" i="33"/>
  <c r="N26" i="33"/>
  <c r="C26" i="33"/>
  <c r="X25" i="33"/>
  <c r="W25" i="33"/>
  <c r="V25" i="33"/>
  <c r="T25" i="33"/>
  <c r="S25" i="33"/>
  <c r="R25" i="33"/>
  <c r="Q25" i="33"/>
  <c r="P25" i="33"/>
  <c r="O25" i="33"/>
  <c r="N25" i="33"/>
  <c r="N71" i="33" s="1"/>
  <c r="C25" i="33"/>
  <c r="X24" i="33"/>
  <c r="W24" i="33"/>
  <c r="W71" i="33" s="1"/>
  <c r="V24" i="33"/>
  <c r="U24" i="33"/>
  <c r="T24" i="33"/>
  <c r="S24" i="33"/>
  <c r="R24" i="33"/>
  <c r="Q24" i="33"/>
  <c r="P24" i="33"/>
  <c r="O24" i="33"/>
  <c r="N24" i="33"/>
  <c r="V72" i="40" s="1"/>
  <c r="BG72" i="40" s="1"/>
  <c r="C24" i="33"/>
  <c r="C24" i="36" s="1"/>
  <c r="X23" i="33"/>
  <c r="W23" i="33"/>
  <c r="V23" i="33"/>
  <c r="U23" i="33"/>
  <c r="T23" i="33"/>
  <c r="S23" i="33"/>
  <c r="S22" i="33" s="1"/>
  <c r="S12" i="33" s="1"/>
  <c r="R23" i="33"/>
  <c r="Q23" i="33"/>
  <c r="P23" i="33"/>
  <c r="O23" i="33"/>
  <c r="O22" i="33" s="1"/>
  <c r="O12" i="33" s="1"/>
  <c r="I23" i="33"/>
  <c r="C23" i="33"/>
  <c r="Q22" i="33"/>
  <c r="L22" i="33"/>
  <c r="E22" i="33"/>
  <c r="X21" i="33"/>
  <c r="W21" i="33"/>
  <c r="V21" i="33"/>
  <c r="U21" i="33"/>
  <c r="T21" i="33"/>
  <c r="T17" i="33" s="1"/>
  <c r="S21" i="33"/>
  <c r="R21" i="33"/>
  <c r="R17" i="33" s="1"/>
  <c r="Q21" i="33"/>
  <c r="P21" i="33"/>
  <c r="P17" i="33" s="1"/>
  <c r="O21" i="33"/>
  <c r="C21" i="33"/>
  <c r="X20" i="33"/>
  <c r="W20" i="33"/>
  <c r="W70" i="33" s="1"/>
  <c r="V20" i="33"/>
  <c r="U20" i="33"/>
  <c r="U70" i="33" s="1"/>
  <c r="T20" i="33"/>
  <c r="S20" i="33"/>
  <c r="S70" i="33" s="1"/>
  <c r="R20" i="33"/>
  <c r="Q20" i="33"/>
  <c r="Y20" i="33" s="1"/>
  <c r="P20" i="33"/>
  <c r="O20" i="33"/>
  <c r="O70" i="33" s="1"/>
  <c r="N20" i="33"/>
  <c r="C20" i="33"/>
  <c r="C18" i="33"/>
  <c r="C19" i="33"/>
  <c r="C19" i="36" s="1"/>
  <c r="F19" i="36" s="1"/>
  <c r="X19" i="33"/>
  <c r="W19" i="33"/>
  <c r="V19" i="33"/>
  <c r="U19" i="33"/>
  <c r="T19" i="33"/>
  <c r="S19" i="33"/>
  <c r="R19" i="33"/>
  <c r="Q19" i="33"/>
  <c r="Y19" i="33" s="1"/>
  <c r="P19" i="33"/>
  <c r="O19" i="33"/>
  <c r="N19" i="33"/>
  <c r="X18" i="33"/>
  <c r="W18" i="33"/>
  <c r="W17" i="33" s="1"/>
  <c r="V18" i="33"/>
  <c r="U18" i="33"/>
  <c r="U17" i="33" s="1"/>
  <c r="T18" i="33"/>
  <c r="S18" i="33"/>
  <c r="R18" i="33"/>
  <c r="Q18" i="33"/>
  <c r="Y18" i="33" s="1"/>
  <c r="P18" i="33"/>
  <c r="O18" i="33"/>
  <c r="N18" i="33"/>
  <c r="S17" i="33"/>
  <c r="O17" i="33"/>
  <c r="L17" i="33"/>
  <c r="I17" i="33"/>
  <c r="E17" i="33"/>
  <c r="X16" i="33"/>
  <c r="W16" i="33"/>
  <c r="V16" i="33"/>
  <c r="T16" i="33"/>
  <c r="S16" i="33"/>
  <c r="R16" i="33"/>
  <c r="Q16" i="33"/>
  <c r="P16" i="33"/>
  <c r="O16" i="33"/>
  <c r="N16" i="33"/>
  <c r="C16" i="33"/>
  <c r="F16" i="33" s="1"/>
  <c r="X15" i="33"/>
  <c r="W15" i="33"/>
  <c r="V15" i="33"/>
  <c r="T15" i="33"/>
  <c r="T13" i="33" s="1"/>
  <c r="S15" i="33"/>
  <c r="R15" i="33"/>
  <c r="Q15" i="33"/>
  <c r="P15" i="33"/>
  <c r="O15" i="33"/>
  <c r="N15" i="33"/>
  <c r="C15" i="33"/>
  <c r="X14" i="33"/>
  <c r="W14" i="33"/>
  <c r="V14" i="33"/>
  <c r="T14" i="33"/>
  <c r="S14" i="33"/>
  <c r="S13" i="33" s="1"/>
  <c r="R14" i="33"/>
  <c r="Q14" i="33"/>
  <c r="Q13" i="33" s="1"/>
  <c r="P14" i="33"/>
  <c r="O14" i="33"/>
  <c r="O13" i="33" s="1"/>
  <c r="N14" i="33"/>
  <c r="C14" i="33"/>
  <c r="W13" i="33"/>
  <c r="R13" i="33"/>
  <c r="P13" i="33"/>
  <c r="N13" i="33"/>
  <c r="L13" i="33"/>
  <c r="I13" i="33"/>
  <c r="E13" i="33"/>
  <c r="L12" i="33"/>
  <c r="E12" i="33"/>
  <c r="X11" i="33"/>
  <c r="W11" i="33"/>
  <c r="V11" i="33"/>
  <c r="U11" i="33"/>
  <c r="T11" i="33"/>
  <c r="S11" i="33"/>
  <c r="R11" i="33"/>
  <c r="Q11" i="33"/>
  <c r="P11" i="33"/>
  <c r="O11" i="33"/>
  <c r="N11" i="33"/>
  <c r="Y11" i="33" s="1"/>
  <c r="I11" i="33"/>
  <c r="I73" i="33" s="1"/>
  <c r="C11" i="33"/>
  <c r="C11" i="36" s="1"/>
  <c r="X10" i="33"/>
  <c r="W10" i="33"/>
  <c r="W73" i="33" s="1"/>
  <c r="V10" i="33"/>
  <c r="T10" i="33"/>
  <c r="T73" i="33" s="1"/>
  <c r="S10" i="33"/>
  <c r="S73" i="33" s="1"/>
  <c r="R10" i="33"/>
  <c r="R73" i="33" s="1"/>
  <c r="Q10" i="33"/>
  <c r="Q73" i="33" s="1"/>
  <c r="P10" i="33"/>
  <c r="P73" i="33" s="1"/>
  <c r="O10" i="33"/>
  <c r="O73" i="33" s="1"/>
  <c r="N10" i="33"/>
  <c r="N73" i="33" s="1"/>
  <c r="C10" i="33"/>
  <c r="C10" i="36" s="1"/>
  <c r="F10" i="36" s="1"/>
  <c r="W9" i="33"/>
  <c r="W8" i="33" s="1"/>
  <c r="T9" i="33"/>
  <c r="T8" i="33" s="1"/>
  <c r="R9" i="33"/>
  <c r="R8" i="33" s="1"/>
  <c r="P9" i="33"/>
  <c r="P8" i="33" s="1"/>
  <c r="N9" i="33"/>
  <c r="N8" i="33" s="1"/>
  <c r="L9" i="33"/>
  <c r="I9" i="33"/>
  <c r="I8" i="33" s="1"/>
  <c r="E9" i="33"/>
  <c r="L8" i="33"/>
  <c r="E8" i="33"/>
  <c r="X7" i="33"/>
  <c r="W7" i="33"/>
  <c r="V7" i="33"/>
  <c r="U7" i="33"/>
  <c r="T7" i="33"/>
  <c r="T4" i="33" s="1"/>
  <c r="T3" i="33" s="1"/>
  <c r="S7" i="33"/>
  <c r="R7" i="33"/>
  <c r="Q7" i="33"/>
  <c r="P7" i="33"/>
  <c r="P4" i="33" s="1"/>
  <c r="P3" i="33" s="1"/>
  <c r="O7" i="33"/>
  <c r="N7" i="33"/>
  <c r="Y7" i="33" s="1"/>
  <c r="C7" i="33"/>
  <c r="C7" i="36" s="1"/>
  <c r="X6" i="33"/>
  <c r="W6" i="33"/>
  <c r="V6" i="33"/>
  <c r="U6" i="33"/>
  <c r="U4" i="33" s="1"/>
  <c r="U3" i="33" s="1"/>
  <c r="T6" i="33"/>
  <c r="S6" i="33"/>
  <c r="R6" i="33"/>
  <c r="R4" i="33" s="1"/>
  <c r="R3" i="33" s="1"/>
  <c r="Q6" i="33"/>
  <c r="Y6" i="33" s="1"/>
  <c r="P6" i="33"/>
  <c r="O6" i="33"/>
  <c r="N6" i="33"/>
  <c r="N4" i="33" s="1"/>
  <c r="N3" i="33" s="1"/>
  <c r="C6" i="33"/>
  <c r="F6" i="33" s="1"/>
  <c r="J6" i="33" s="1"/>
  <c r="M6" i="33" s="1"/>
  <c r="C6" i="36"/>
  <c r="F6" i="36" s="1"/>
  <c r="X5" i="33"/>
  <c r="W5" i="33"/>
  <c r="W72" i="33" s="1"/>
  <c r="V5" i="33"/>
  <c r="U5" i="33"/>
  <c r="T5" i="33"/>
  <c r="S5" i="33"/>
  <c r="S72" i="33" s="1"/>
  <c r="R5" i="33"/>
  <c r="Q5" i="33"/>
  <c r="Q72" i="33" s="1"/>
  <c r="P5" i="33"/>
  <c r="O5" i="33"/>
  <c r="Y5" i="33" s="1"/>
  <c r="N5" i="33"/>
  <c r="C5" i="33"/>
  <c r="C5" i="36" s="1"/>
  <c r="S4" i="33"/>
  <c r="S3" i="33" s="1"/>
  <c r="O4" i="33"/>
  <c r="O3" i="33" s="1"/>
  <c r="L4" i="33"/>
  <c r="L3" i="33" s="1"/>
  <c r="I4" i="33"/>
  <c r="E4" i="33"/>
  <c r="E3" i="33" s="1"/>
  <c r="I3" i="33"/>
  <c r="Q145" i="26"/>
  <c r="P145" i="26"/>
  <c r="G145" i="26"/>
  <c r="Q143" i="26"/>
  <c r="P143" i="26"/>
  <c r="G143" i="26"/>
  <c r="Q142" i="26"/>
  <c r="P142" i="26"/>
  <c r="G142" i="26"/>
  <c r="Q141" i="26"/>
  <c r="P141" i="26"/>
  <c r="G141" i="26"/>
  <c r="Q140" i="26"/>
  <c r="P140" i="26"/>
  <c r="G140" i="26"/>
  <c r="AB139" i="26"/>
  <c r="Q139" i="26"/>
  <c r="P139" i="26"/>
  <c r="G139" i="26"/>
  <c r="X138" i="26"/>
  <c r="X144" i="26" s="1"/>
  <c r="X146" i="26" s="1"/>
  <c r="Q138" i="26"/>
  <c r="Q144" i="26" s="1"/>
  <c r="Q146" i="26" s="1"/>
  <c r="P138" i="26"/>
  <c r="P144" i="26" s="1"/>
  <c r="P146" i="26" s="1"/>
  <c r="G138" i="26"/>
  <c r="G144" i="26" s="1"/>
  <c r="G146" i="26" s="1"/>
  <c r="AB136" i="26"/>
  <c r="P134" i="26"/>
  <c r="P136" i="26" s="1"/>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Y139" i="26" s="1"/>
  <c r="X120" i="26"/>
  <c r="AB119" i="26"/>
  <c r="X119" i="26"/>
  <c r="AB118" i="26"/>
  <c r="Y118" i="26"/>
  <c r="X118" i="26"/>
  <c r="AB117" i="26"/>
  <c r="Y117" i="26"/>
  <c r="Y134" i="26" s="1"/>
  <c r="X117" i="26"/>
  <c r="AB116" i="26"/>
  <c r="X116" i="26"/>
  <c r="AB115" i="26"/>
  <c r="X115" i="26"/>
  <c r="X134" i="26" s="1"/>
  <c r="Y113" i="26"/>
  <c r="P113" i="26"/>
  <c r="N113" i="26"/>
  <c r="M113" i="26"/>
  <c r="G113" i="26"/>
  <c r="AB112" i="26"/>
  <c r="X112" i="26"/>
  <c r="AB111" i="26"/>
  <c r="X111" i="26"/>
  <c r="AB110" i="26"/>
  <c r="X110" i="26"/>
  <c r="AB109" i="26"/>
  <c r="X109" i="26"/>
  <c r="AB108" i="26"/>
  <c r="X108" i="26"/>
  <c r="AB106" i="26"/>
  <c r="Y106" i="26"/>
  <c r="Y145" i="26" s="1"/>
  <c r="X106" i="26"/>
  <c r="AB105" i="26"/>
  <c r="X105" i="26"/>
  <c r="AB104" i="26"/>
  <c r="X104" i="26"/>
  <c r="AB103" i="26"/>
  <c r="X103" i="26"/>
  <c r="AB102" i="26"/>
  <c r="AB145" i="26" s="1"/>
  <c r="X102" i="26"/>
  <c r="X145" i="26" s="1"/>
  <c r="AB101" i="26"/>
  <c r="X101" i="26"/>
  <c r="AB100" i="26"/>
  <c r="X100" i="26"/>
  <c r="X113" i="26" s="1"/>
  <c r="Y98" i="26"/>
  <c r="X98" i="26"/>
  <c r="P98" i="26"/>
  <c r="N98" i="26"/>
  <c r="M98" i="26"/>
  <c r="G98" i="26"/>
  <c r="G136" i="26" s="1"/>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X139" i="26" s="1"/>
  <c r="AB62" i="26"/>
  <c r="Y62" i="26"/>
  <c r="Y138" i="26" s="1"/>
  <c r="Y144" i="26" s="1"/>
  <c r="Y146" i="26" s="1"/>
  <c r="X62" i="26"/>
  <c r="AB61" i="26"/>
  <c r="X61" i="26"/>
  <c r="AB60" i="26"/>
  <c r="AB138" i="26" s="1"/>
  <c r="AB144" i="26" s="1"/>
  <c r="AB146" i="26" s="1"/>
  <c r="X60" i="26"/>
  <c r="AB59" i="26"/>
  <c r="Y59" i="26"/>
  <c r="X59" i="26"/>
  <c r="AB58" i="26"/>
  <c r="Y58" i="26"/>
  <c r="X58" i="26"/>
  <c r="AB57" i="26"/>
  <c r="Y57" i="26"/>
  <c r="X57" i="26"/>
  <c r="AB56" i="26"/>
  <c r="X56"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AB141" i="26" s="1"/>
  <c r="Y40" i="26"/>
  <c r="Y141" i="26" s="1"/>
  <c r="X40" i="26"/>
  <c r="X141" i="26" s="1"/>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AB140" i="26" s="1"/>
  <c r="Y31" i="26"/>
  <c r="Y140" i="26" s="1"/>
  <c r="X31" i="26"/>
  <c r="X140" i="26" s="1"/>
  <c r="AB30" i="26"/>
  <c r="Y30" i="26"/>
  <c r="X30" i="26"/>
  <c r="AB29" i="26"/>
  <c r="Y29" i="26"/>
  <c r="X29" i="26"/>
  <c r="AB28" i="26"/>
  <c r="Y28" i="26"/>
  <c r="X28" i="26"/>
  <c r="AB27" i="26"/>
  <c r="Y27" i="26"/>
  <c r="X27" i="26"/>
  <c r="AB26" i="26"/>
  <c r="Y26" i="26"/>
  <c r="X26" i="26"/>
  <c r="AB25" i="26"/>
  <c r="Y25" i="26"/>
  <c r="X25" i="26"/>
  <c r="AB24" i="26"/>
  <c r="Y24" i="26"/>
  <c r="X24" i="26"/>
  <c r="AB23" i="26"/>
  <c r="Y23" i="26"/>
  <c r="Y54" i="26" s="1"/>
  <c r="X23" i="26"/>
  <c r="X21" i="26"/>
  <c r="Q21" i="26"/>
  <c r="P21" i="26"/>
  <c r="N21" i="26"/>
  <c r="M21" i="26"/>
  <c r="G21" i="26"/>
  <c r="X20" i="26"/>
  <c r="W20" i="26"/>
  <c r="AB19" i="26"/>
  <c r="Y19" i="26"/>
  <c r="X19" i="26"/>
  <c r="AB18" i="26"/>
  <c r="Y18" i="26"/>
  <c r="X18" i="26"/>
  <c r="AB17" i="26"/>
  <c r="Y17" i="26"/>
  <c r="X17" i="26"/>
  <c r="X143" i="26" s="1"/>
  <c r="Y16" i="26"/>
  <c r="X16" i="26"/>
  <c r="W16" i="26"/>
  <c r="V16" i="26"/>
  <c r="Y15" i="26"/>
  <c r="X15" i="26"/>
  <c r="W15" i="26"/>
  <c r="V15" i="26"/>
  <c r="Y14" i="26"/>
  <c r="X14" i="26"/>
  <c r="W14" i="26"/>
  <c r="V14" i="26"/>
  <c r="Y13" i="26"/>
  <c r="X13" i="26"/>
  <c r="W13" i="26"/>
  <c r="V13" i="26"/>
  <c r="Y12" i="26"/>
  <c r="Y21" i="26" s="1"/>
  <c r="X12" i="26"/>
  <c r="W12" i="26"/>
  <c r="V12" i="26"/>
  <c r="AB11" i="26"/>
  <c r="AB143" i="26" s="1"/>
  <c r="Y11" i="26"/>
  <c r="Y143" i="26" s="1"/>
  <c r="Q9" i="26"/>
  <c r="Q136" i="26" s="1"/>
  <c r="P9" i="26"/>
  <c r="N9" i="26"/>
  <c r="M9" i="26"/>
  <c r="G9" i="26"/>
  <c r="AB8" i="26"/>
  <c r="Y8" i="26"/>
  <c r="X8" i="26"/>
  <c r="AB7" i="26"/>
  <c r="Y7" i="26"/>
  <c r="X7" i="26"/>
  <c r="AB6" i="26"/>
  <c r="Y6" i="26"/>
  <c r="X6" i="26"/>
  <c r="AB5" i="26"/>
  <c r="Y5" i="26"/>
  <c r="X5" i="26"/>
  <c r="AB4" i="26"/>
  <c r="AB142" i="26" s="1"/>
  <c r="Y4" i="26"/>
  <c r="Y142" i="26" s="1"/>
  <c r="X4" i="26"/>
  <c r="X142" i="26" s="1"/>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6" i="14"/>
  <c r="C74" i="14"/>
  <c r="C73" i="14"/>
  <c r="C72" i="14"/>
  <c r="C71" i="14"/>
  <c r="C70" i="14"/>
  <c r="C69" i="14"/>
  <c r="C75" i="14" s="1"/>
  <c r="C77" i="14" s="1"/>
  <c r="C59" i="14"/>
  <c r="C57" i="14"/>
  <c r="C56" i="14" s="1"/>
  <c r="C52" i="14"/>
  <c r="C49" i="14"/>
  <c r="C48" i="14"/>
  <c r="C44" i="14"/>
  <c r="C43" i="14"/>
  <c r="C38" i="14"/>
  <c r="C35" i="14"/>
  <c r="C34" i="14" s="1"/>
  <c r="C31" i="14"/>
  <c r="C23" i="14"/>
  <c r="C18" i="14"/>
  <c r="C13" i="14" s="1"/>
  <c r="C14" i="14"/>
  <c r="C10" i="14"/>
  <c r="C9" i="14"/>
  <c r="C5" i="14"/>
  <c r="C4" i="14"/>
  <c r="BF15" i="40"/>
  <c r="BK86" i="40"/>
  <c r="CH43" i="40"/>
  <c r="AI186" i="40"/>
  <c r="CH103" i="40"/>
  <c r="CH122" i="40"/>
  <c r="CQ10" i="40"/>
  <c r="CO5" i="40"/>
  <c r="U7" i="40"/>
  <c r="BI7" i="40"/>
  <c r="CK7" i="40"/>
  <c r="CI185" i="40"/>
  <c r="BS122" i="40"/>
  <c r="CG122" i="40"/>
  <c r="AQ122" i="40"/>
  <c r="BE122" i="40"/>
  <c r="AB10" i="40"/>
  <c r="AE189" i="40"/>
  <c r="BP21" i="40"/>
  <c r="X10" i="40"/>
  <c r="BL190" i="40"/>
  <c r="BL21" i="40"/>
  <c r="BF12" i="40"/>
  <c r="CR86" i="40"/>
  <c r="BF54" i="40"/>
  <c r="BF71" i="40"/>
  <c r="BP146" i="40"/>
  <c r="CQ186" i="40"/>
  <c r="U4" i="40"/>
  <c r="BG4" i="40"/>
  <c r="CI4" i="40"/>
  <c r="AF189" i="40"/>
  <c r="AF191" i="40" s="1"/>
  <c r="AF193" i="40" s="1"/>
  <c r="AF197" i="40" s="1"/>
  <c r="AF10" i="40"/>
  <c r="BQ4" i="40"/>
  <c r="BM186" i="40"/>
  <c r="S109" i="40"/>
  <c r="AQ109" i="40"/>
  <c r="BE109" i="40" s="1"/>
  <c r="BR146" i="40"/>
  <c r="BJ6" i="40"/>
  <c r="Y10" i="40"/>
  <c r="CL6" i="40"/>
  <c r="CL10" i="40" s="1"/>
  <c r="CM21" i="40"/>
  <c r="CP187" i="40"/>
  <c r="BS152" i="40"/>
  <c r="CG152" i="40" s="1"/>
  <c r="AQ152" i="40"/>
  <c r="BE152" i="40"/>
  <c r="S152" i="40"/>
  <c r="S187" i="40"/>
  <c r="CO181" i="40"/>
  <c r="BR86" i="40"/>
  <c r="CI186" i="40"/>
  <c r="CH96" i="40"/>
  <c r="BK192" i="40"/>
  <c r="BK167" i="40"/>
  <c r="BF77" i="40"/>
  <c r="AO183" i="40"/>
  <c r="W19" i="44"/>
  <c r="BP8" i="40"/>
  <c r="CM86" i="40"/>
  <c r="CK86" i="40"/>
  <c r="CH34" i="40"/>
  <c r="CH39" i="40"/>
  <c r="BF60" i="40"/>
  <c r="BF104" i="40"/>
  <c r="BS130" i="40"/>
  <c r="CG130" i="40"/>
  <c r="AQ130" i="40"/>
  <c r="BE130" i="40" s="1"/>
  <c r="BX183" i="40"/>
  <c r="AQ171" i="40"/>
  <c r="BE171" i="40" s="1"/>
  <c r="S171" i="40"/>
  <c r="AC67" i="43"/>
  <c r="AA67" i="43"/>
  <c r="V42" i="44"/>
  <c r="I42" i="44"/>
  <c r="X189" i="40"/>
  <c r="U9" i="40"/>
  <c r="Z10" i="40"/>
  <c r="BQ21" i="40"/>
  <c r="S190" i="40"/>
  <c r="BS18" i="40"/>
  <c r="CG18" i="40"/>
  <c r="CL86" i="40"/>
  <c r="CH27" i="40"/>
  <c r="CH28" i="40"/>
  <c r="CH38" i="40"/>
  <c r="BF43" i="40"/>
  <c r="BS46" i="40"/>
  <c r="CG46" i="40" s="1"/>
  <c r="AQ52" i="40"/>
  <c r="BE52" i="40"/>
  <c r="AQ55" i="40"/>
  <c r="BE55" i="40" s="1"/>
  <c r="BF59" i="40"/>
  <c r="CJ187" i="40"/>
  <c r="CR187" i="40"/>
  <c r="CH64" i="40"/>
  <c r="BP188" i="40"/>
  <c r="CK146" i="40"/>
  <c r="CS146" i="40"/>
  <c r="CS185" i="40"/>
  <c r="BO186" i="40"/>
  <c r="BS108" i="40"/>
  <c r="CG108" i="40"/>
  <c r="BS119" i="40"/>
  <c r="CG119" i="40" s="1"/>
  <c r="CR167" i="40"/>
  <c r="AP183" i="40"/>
  <c r="AM3" i="43"/>
  <c r="AM6" i="43"/>
  <c r="W6" i="43"/>
  <c r="AY3" i="43"/>
  <c r="AS3" i="43"/>
  <c r="AS6" i="43"/>
  <c r="Y189" i="40"/>
  <c r="CK4" i="40"/>
  <c r="U5" i="40"/>
  <c r="BK5" i="40"/>
  <c r="BP6" i="40"/>
  <c r="CR6" i="40"/>
  <c r="CM7" i="40"/>
  <c r="BH8" i="40"/>
  <c r="BN8" i="40"/>
  <c r="U8" i="40"/>
  <c r="S8" i="40" s="1"/>
  <c r="CS9" i="40"/>
  <c r="BF14" i="40"/>
  <c r="AI18" i="40"/>
  <c r="BJ86" i="40"/>
  <c r="BF27" i="40"/>
  <c r="BF34" i="40"/>
  <c r="CH48" i="40"/>
  <c r="BF51" i="40"/>
  <c r="CH53" i="40"/>
  <c r="BH187" i="40"/>
  <c r="BP187" i="40"/>
  <c r="AQ64" i="40"/>
  <c r="BE64" i="40"/>
  <c r="AQ66" i="40"/>
  <c r="BE66" i="40" s="1"/>
  <c r="CH70" i="40"/>
  <c r="BS77" i="40"/>
  <c r="CG77" i="40"/>
  <c r="BN82" i="40"/>
  <c r="BF82" i="40" s="1"/>
  <c r="BF90" i="40"/>
  <c r="BG185" i="40"/>
  <c r="BP185" i="40"/>
  <c r="BG186" i="40"/>
  <c r="BP186" i="40"/>
  <c r="CH101" i="40"/>
  <c r="S107" i="40"/>
  <c r="BS129" i="40"/>
  <c r="CG129" i="40" s="1"/>
  <c r="BS138" i="40"/>
  <c r="CG138" i="40"/>
  <c r="AQ138" i="40"/>
  <c r="BE138" i="40" s="1"/>
  <c r="BS144" i="40"/>
  <c r="CG144" i="40"/>
  <c r="AW183" i="40"/>
  <c r="BS172" i="40"/>
  <c r="CG172" i="40"/>
  <c r="S172" i="40"/>
  <c r="CH172" i="40"/>
  <c r="P191" i="40"/>
  <c r="P193" i="40"/>
  <c r="BH21" i="40"/>
  <c r="BS13" i="40"/>
  <c r="CG13" i="40" s="1"/>
  <c r="BS107" i="40"/>
  <c r="CG107" i="40"/>
  <c r="BP167" i="40"/>
  <c r="CT167" i="40"/>
  <c r="AU73" i="43"/>
  <c r="AW67" i="43"/>
  <c r="AA189" i="40"/>
  <c r="AA10" i="40"/>
  <c r="CN4" i="40"/>
  <c r="BL4" i="40"/>
  <c r="CM4" i="40"/>
  <c r="CL190" i="40"/>
  <c r="CT190" i="40"/>
  <c r="BL86" i="40"/>
  <c r="AQ30" i="40"/>
  <c r="BE30" i="40" s="1"/>
  <c r="BF33" i="40"/>
  <c r="BF38" i="40"/>
  <c r="BS43" i="40"/>
  <c r="CG43" i="40" s="1"/>
  <c r="CH46" i="40"/>
  <c r="BF48" i="40"/>
  <c r="CH52" i="40"/>
  <c r="CH54" i="40"/>
  <c r="AQ62" i="40"/>
  <c r="BE62" i="40"/>
  <c r="BF64" i="40"/>
  <c r="CK188" i="40"/>
  <c r="CT188" i="40"/>
  <c r="CH77" i="40"/>
  <c r="CJ97" i="40"/>
  <c r="CH97" i="40"/>
  <c r="BH97" i="40"/>
  <c r="BF97" i="40" s="1"/>
  <c r="U97" i="40"/>
  <c r="BF101" i="40"/>
  <c r="BS106" i="40"/>
  <c r="CG106" i="40" s="1"/>
  <c r="BF110" i="40"/>
  <c r="CH129" i="40"/>
  <c r="CM167" i="40"/>
  <c r="G183" i="40"/>
  <c r="BF174" i="40"/>
  <c r="AK191" i="40"/>
  <c r="AK193" i="40"/>
  <c r="CJ5" i="40"/>
  <c r="BH5" i="40"/>
  <c r="CN86" i="40"/>
  <c r="CH33" i="40"/>
  <c r="BF53" i="40"/>
  <c r="CH58" i="40"/>
  <c r="BS100" i="40"/>
  <c r="CG100" i="40"/>
  <c r="AQ100" i="40"/>
  <c r="BE100" i="40" s="1"/>
  <c r="CH108" i="40"/>
  <c r="AS150" i="40"/>
  <c r="BH150" i="40"/>
  <c r="BH167" i="40"/>
  <c r="AB189" i="40"/>
  <c r="CO4" i="40"/>
  <c r="CJ6" i="40"/>
  <c r="CP6" i="40"/>
  <c r="BH6" i="40"/>
  <c r="AR6" i="40"/>
  <c r="AR10" i="40" s="1"/>
  <c r="U6" i="40"/>
  <c r="S6" i="40"/>
  <c r="BJ190" i="40"/>
  <c r="BJ21" i="40"/>
  <c r="BR190" i="40"/>
  <c r="CM190" i="40"/>
  <c r="AQ15" i="40"/>
  <c r="BE15" i="40" s="1"/>
  <c r="BS34" i="40"/>
  <c r="CG34" i="40"/>
  <c r="BF39" i="40"/>
  <c r="CH41" i="40"/>
  <c r="BF46" i="40"/>
  <c r="CN187" i="40"/>
  <c r="CH63" i="40"/>
  <c r="CH65" i="40"/>
  <c r="V188" i="40"/>
  <c r="V86" i="40"/>
  <c r="CL188" i="40"/>
  <c r="AQ74" i="40"/>
  <c r="BE74" i="40" s="1"/>
  <c r="AQ77" i="40"/>
  <c r="BE77" i="40"/>
  <c r="AC189" i="40"/>
  <c r="U84" i="40"/>
  <c r="S90" i="40"/>
  <c r="CO186" i="40"/>
  <c r="CH99" i="40"/>
  <c r="BS105" i="40"/>
  <c r="CG105" i="40" s="1"/>
  <c r="AQ106" i="40"/>
  <c r="BE106" i="40"/>
  <c r="CH109" i="40"/>
  <c r="BF125" i="40"/>
  <c r="BF138" i="40"/>
  <c r="CS157" i="40"/>
  <c r="CH157" i="40" s="1"/>
  <c r="CI192" i="40"/>
  <c r="CQ192" i="40"/>
  <c r="CI167" i="40"/>
  <c r="BS171" i="40"/>
  <c r="CG171" i="40"/>
  <c r="BF172" i="40"/>
  <c r="AL183" i="40"/>
  <c r="CC183" i="40"/>
  <c r="CC195" i="40" s="1"/>
  <c r="BO10" i="40"/>
  <c r="AE10" i="40"/>
  <c r="AE183" i="40" s="1"/>
  <c r="BI4" i="40"/>
  <c r="CN8" i="40"/>
  <c r="BL8" i="40"/>
  <c r="CN9" i="40"/>
  <c r="BL9" i="40"/>
  <c r="AI10" i="40"/>
  <c r="AC190" i="40"/>
  <c r="U12" i="40"/>
  <c r="BS12" i="40" s="1"/>
  <c r="CG12" i="40" s="1"/>
  <c r="BK190" i="40"/>
  <c r="BK21" i="40"/>
  <c r="CN190" i="40"/>
  <c r="CN21" i="40"/>
  <c r="CP13" i="40"/>
  <c r="CH13" i="40"/>
  <c r="BN13" i="40"/>
  <c r="BF13" i="40" s="1"/>
  <c r="CH23" i="40"/>
  <c r="CQ86" i="40"/>
  <c r="AQ24" i="40"/>
  <c r="BE24" i="40" s="1"/>
  <c r="CH44" i="40"/>
  <c r="BF58" i="40"/>
  <c r="BL187" i="40"/>
  <c r="CO187" i="40"/>
  <c r="BF63" i="40"/>
  <c r="CI72" i="40"/>
  <c r="CH76" i="40"/>
  <c r="BG88" i="40"/>
  <c r="BQ146" i="40"/>
  <c r="BF99" i="40"/>
  <c r="BF109" i="40"/>
  <c r="CH115" i="40"/>
  <c r="CH117" i="40"/>
  <c r="CH124" i="40"/>
  <c r="CH133" i="40"/>
  <c r="CH137" i="40"/>
  <c r="CH139" i="40"/>
  <c r="BF144" i="40"/>
  <c r="CL181" i="40"/>
  <c r="CT181" i="40"/>
  <c r="CH179" i="40"/>
  <c r="BH4" i="40"/>
  <c r="BP4" i="40"/>
  <c r="CJ4" i="40"/>
  <c r="CR4" i="40"/>
  <c r="BL5" i="40"/>
  <c r="BJ7" i="40"/>
  <c r="BR7" i="40"/>
  <c r="BH9" i="40"/>
  <c r="BF9" i="40" s="1"/>
  <c r="BP9" i="40"/>
  <c r="BM190" i="40"/>
  <c r="CO190" i="40"/>
  <c r="BG21" i="40"/>
  <c r="AQ20" i="40"/>
  <c r="BE20" i="40"/>
  <c r="AQ36" i="40"/>
  <c r="BE36" i="40" s="1"/>
  <c r="BO187" i="40"/>
  <c r="CQ187" i="40"/>
  <c r="AI188" i="40"/>
  <c r="BO188" i="40"/>
  <c r="CN188" i="40"/>
  <c r="Q189" i="40"/>
  <c r="Q191" i="40"/>
  <c r="Q193" i="40" s="1"/>
  <c r="Q183" i="40"/>
  <c r="CI88" i="40"/>
  <c r="CR146" i="40"/>
  <c r="BN185" i="40"/>
  <c r="CM100" i="40"/>
  <c r="CM186" i="40"/>
  <c r="BK100" i="40"/>
  <c r="BF100" i="40" s="1"/>
  <c r="CH107" i="40"/>
  <c r="CH112" i="40"/>
  <c r="BF114" i="40"/>
  <c r="BF124" i="40"/>
  <c r="BS126" i="40"/>
  <c r="CG126" i="40"/>
  <c r="AQ126" i="40"/>
  <c r="BE126" i="40" s="1"/>
  <c r="BF130" i="40"/>
  <c r="CH136" i="40"/>
  <c r="CH140" i="40"/>
  <c r="H183" i="40"/>
  <c r="CO167" i="40"/>
  <c r="CH155" i="40"/>
  <c r="BT155" i="40"/>
  <c r="BS155" i="40" s="1"/>
  <c r="CG155" i="40" s="1"/>
  <c r="CJ192" i="40"/>
  <c r="BW183" i="40"/>
  <c r="BW195" i="40" s="1"/>
  <c r="CH174" i="40"/>
  <c r="BF179" i="40"/>
  <c r="Z186" i="40"/>
  <c r="AW52" i="43"/>
  <c r="W189" i="40"/>
  <c r="AG189" i="40"/>
  <c r="AG191" i="40" s="1"/>
  <c r="AG193" i="40" s="1"/>
  <c r="AG197" i="40" s="1"/>
  <c r="BR4" i="40"/>
  <c r="CL189" i="40"/>
  <c r="CT4" i="40"/>
  <c r="BR9" i="40"/>
  <c r="AG10" i="40"/>
  <c r="AG183" i="40" s="1"/>
  <c r="BO190" i="40"/>
  <c r="CQ190" i="40"/>
  <c r="CQ21" i="40"/>
  <c r="CH31" i="40"/>
  <c r="U187" i="40"/>
  <c r="BI187" i="40"/>
  <c r="BQ187" i="40"/>
  <c r="CK187" i="40"/>
  <c r="CS187" i="40"/>
  <c r="BI188" i="40"/>
  <c r="BQ188" i="40"/>
  <c r="AX183" i="40"/>
  <c r="CT146" i="40"/>
  <c r="CR185" i="40"/>
  <c r="U96" i="40"/>
  <c r="BH96" i="40"/>
  <c r="BF96" i="40" s="1"/>
  <c r="CR186" i="40"/>
  <c r="BF113" i="40"/>
  <c r="BS134" i="40"/>
  <c r="CG134" i="40" s="1"/>
  <c r="BM167" i="40"/>
  <c r="CH153" i="40"/>
  <c r="CL192" i="40"/>
  <c r="BJ181" i="40"/>
  <c r="BR181" i="40"/>
  <c r="BP181" i="40"/>
  <c r="CH42" i="40"/>
  <c r="BJ187" i="40"/>
  <c r="CL187" i="40"/>
  <c r="BJ188" i="40"/>
  <c r="BR188" i="40"/>
  <c r="BN146" i="40"/>
  <c r="CK185" i="40"/>
  <c r="CK191" i="40"/>
  <c r="CK193" i="40" s="1"/>
  <c r="X185" i="40"/>
  <c r="X191" i="40" s="1"/>
  <c r="X193" i="40" s="1"/>
  <c r="X197" i="40" s="1"/>
  <c r="X146" i="40"/>
  <c r="W186" i="40"/>
  <c r="BQ186" i="40"/>
  <c r="CS186" i="40"/>
  <c r="AA186" i="40"/>
  <c r="CN102" i="40"/>
  <c r="CH102" i="40"/>
  <c r="BL102" i="40"/>
  <c r="BF102" i="40" s="1"/>
  <c r="CH106" i="40"/>
  <c r="BF127" i="40"/>
  <c r="BS142" i="40"/>
  <c r="CG142" i="40" s="1"/>
  <c r="AQ142" i="40"/>
  <c r="BE142" i="40"/>
  <c r="CH145" i="40"/>
  <c r="CH152" i="40"/>
  <c r="CJ167" i="40"/>
  <c r="BL167" i="40"/>
  <c r="AI192" i="40"/>
  <c r="BN192" i="40"/>
  <c r="CM192" i="40"/>
  <c r="AI181" i="40"/>
  <c r="BK181" i="40"/>
  <c r="BY183" i="40"/>
  <c r="BH190" i="40"/>
  <c r="BP190" i="40"/>
  <c r="CJ190" i="40"/>
  <c r="CR190" i="40"/>
  <c r="CR21" i="40"/>
  <c r="BR187" i="40"/>
  <c r="CT187" i="40"/>
  <c r="AQ69" i="40"/>
  <c r="BE69" i="40"/>
  <c r="CQ188" i="40"/>
  <c r="BP5" i="40"/>
  <c r="BI190" i="40"/>
  <c r="BQ190" i="40"/>
  <c r="CK190" i="40"/>
  <c r="CS190" i="40"/>
  <c r="CJ21" i="40"/>
  <c r="CS21" i="40"/>
  <c r="AQ41" i="40"/>
  <c r="BE41" i="40"/>
  <c r="AQ49" i="40"/>
  <c r="BE49" i="40" s="1"/>
  <c r="CM187" i="40"/>
  <c r="BK188" i="40"/>
  <c r="CR188" i="40"/>
  <c r="AI146" i="40"/>
  <c r="AI185" i="40"/>
  <c r="AI191" i="40"/>
  <c r="AI193" i="40" s="1"/>
  <c r="BR185" i="40"/>
  <c r="CT185" i="40"/>
  <c r="BR186" i="40"/>
  <c r="BR199" i="40"/>
  <c r="CL186" i="40"/>
  <c r="CT186" i="40"/>
  <c r="BF106" i="40"/>
  <c r="BF123" i="40"/>
  <c r="CH143" i="40"/>
  <c r="BO149" i="40"/>
  <c r="BO150" i="40"/>
  <c r="CQ149" i="40"/>
  <c r="CH149" i="40" s="1"/>
  <c r="AD150" i="40"/>
  <c r="U149" i="40"/>
  <c r="S149" i="40"/>
  <c r="BF152" i="40"/>
  <c r="CK167" i="40"/>
  <c r="BL181" i="40"/>
  <c r="V181" i="40"/>
  <c r="BG176" i="40"/>
  <c r="BF176" i="40"/>
  <c r="CI176" i="40"/>
  <c r="CH176" i="40" s="1"/>
  <c r="AK183" i="40"/>
  <c r="AV183" i="40"/>
  <c r="AV195" i="40" s="1"/>
  <c r="BZ183" i="40"/>
  <c r="AN191" i="40"/>
  <c r="AN193" i="40"/>
  <c r="BF120" i="40"/>
  <c r="BF136" i="40"/>
  <c r="AI167" i="40"/>
  <c r="CH160" i="40"/>
  <c r="CH177" i="40"/>
  <c r="AN183" i="40"/>
  <c r="AM191" i="40"/>
  <c r="AM193" i="40"/>
  <c r="AO58" i="43"/>
  <c r="AQ58" i="43" s="1"/>
  <c r="AY58" i="43"/>
  <c r="AZ58" i="43"/>
  <c r="AA58" i="43"/>
  <c r="AS58" i="43"/>
  <c r="AU58" i="43" s="1"/>
  <c r="AC58" i="43"/>
  <c r="Y58" i="43"/>
  <c r="W36" i="44"/>
  <c r="P69" i="44"/>
  <c r="P37" i="44"/>
  <c r="P33" i="44"/>
  <c r="BF112" i="40"/>
  <c r="CH119" i="40"/>
  <c r="BS121" i="40"/>
  <c r="CG121" i="40"/>
  <c r="CH128" i="40"/>
  <c r="CH135" i="40"/>
  <c r="BS137" i="40"/>
  <c r="CG137" i="40"/>
  <c r="CH144" i="40"/>
  <c r="BG192" i="40"/>
  <c r="BO192" i="40"/>
  <c r="CN192" i="40"/>
  <c r="BF158" i="40"/>
  <c r="CD183" i="40"/>
  <c r="AE191" i="40"/>
  <c r="AE193" i="40" s="1"/>
  <c r="AE197" i="40" s="1"/>
  <c r="AY57" i="43"/>
  <c r="AZ57" i="43"/>
  <c r="AC57" i="43"/>
  <c r="Y57" i="43"/>
  <c r="BL186" i="40"/>
  <c r="CN186" i="40"/>
  <c r="BF119" i="40"/>
  <c r="BF135" i="40"/>
  <c r="BF145" i="40"/>
  <c r="AM183" i="40"/>
  <c r="BN167" i="40"/>
  <c r="BH192" i="40"/>
  <c r="BP192" i="40"/>
  <c r="CO192" i="40"/>
  <c r="AJ192" i="40"/>
  <c r="AJ167" i="40"/>
  <c r="AJ183" i="40"/>
  <c r="BS164" i="40"/>
  <c r="CG164" i="40" s="1"/>
  <c r="S164" i="40"/>
  <c r="CS181" i="40"/>
  <c r="AP191" i="40"/>
  <c r="AP193" i="40"/>
  <c r="CF191" i="40"/>
  <c r="CF193" i="40" s="1"/>
  <c r="BD183" i="40"/>
  <c r="AX191" i="40"/>
  <c r="AX193" i="40" s="1"/>
  <c r="AX195" i="40" s="1"/>
  <c r="BZ191" i="40"/>
  <c r="BZ193" i="40"/>
  <c r="CR192" i="40"/>
  <c r="BS161" i="40"/>
  <c r="CG161" i="40"/>
  <c r="AF192" i="40"/>
  <c r="BS166" i="40"/>
  <c r="CG166" i="40" s="1"/>
  <c r="G191" i="40"/>
  <c r="G193" i="40"/>
  <c r="AC20" i="43"/>
  <c r="AS20" i="43"/>
  <c r="AM20" i="43"/>
  <c r="AQ20" i="43"/>
  <c r="AA20" i="43"/>
  <c r="AY20" i="43"/>
  <c r="AZ20" i="43"/>
  <c r="T4" i="44"/>
  <c r="T3" i="44" s="1"/>
  <c r="P22" i="44"/>
  <c r="I54" i="44"/>
  <c r="T58" i="44"/>
  <c r="T57" i="44" s="1"/>
  <c r="H57" i="44"/>
  <c r="BL192" i="40"/>
  <c r="AQ161" i="40"/>
  <c r="BE161" i="40" s="1"/>
  <c r="CQ181" i="40"/>
  <c r="CH171" i="40"/>
  <c r="AD186" i="40"/>
  <c r="AD181" i="40"/>
  <c r="CF183" i="40"/>
  <c r="BD191" i="40"/>
  <c r="BD193" i="40"/>
  <c r="Y20" i="43"/>
  <c r="AG47" i="43"/>
  <c r="AG75" i="43" s="1"/>
  <c r="AQ42" i="43"/>
  <c r="AQ47" i="43"/>
  <c r="M13" i="44"/>
  <c r="L13" i="44"/>
  <c r="S157" i="40"/>
  <c r="BM192" i="40"/>
  <c r="BQ162" i="40"/>
  <c r="BF162" i="40"/>
  <c r="AQ169" i="40"/>
  <c r="BE169" i="40" s="1"/>
  <c r="BS169" i="40"/>
  <c r="CG169" i="40"/>
  <c r="BF171" i="40"/>
  <c r="I191" i="40"/>
  <c r="I193" i="40" s="1"/>
  <c r="BW191" i="40"/>
  <c r="BW193" i="40"/>
  <c r="Q17" i="44"/>
  <c r="I21" i="44"/>
  <c r="L34" i="44"/>
  <c r="AQ154" i="40"/>
  <c r="BE154" i="40" s="1"/>
  <c r="AQ155" i="40"/>
  <c r="BE155" i="40"/>
  <c r="CK192" i="40"/>
  <c r="CT192" i="40"/>
  <c r="BS163" i="40"/>
  <c r="CG163" i="40"/>
  <c r="BQ164" i="40"/>
  <c r="BF164" i="40" s="1"/>
  <c r="AO191" i="40"/>
  <c r="AO193" i="40"/>
  <c r="BY191" i="40"/>
  <c r="BY193" i="40" s="1"/>
  <c r="BY195" i="40" s="1"/>
  <c r="AY30" i="43"/>
  <c r="AZ30" i="43"/>
  <c r="AW47" i="43"/>
  <c r="AY61" i="43"/>
  <c r="AZ61" i="43" s="1"/>
  <c r="AC61" i="43"/>
  <c r="L17" i="44"/>
  <c r="R69" i="44"/>
  <c r="R37" i="44"/>
  <c r="R33" i="44"/>
  <c r="I46" i="44"/>
  <c r="P76" i="44"/>
  <c r="H76" i="44"/>
  <c r="H52" i="44"/>
  <c r="R76" i="44"/>
  <c r="BQ31" i="43"/>
  <c r="BM47" i="43"/>
  <c r="BQ40" i="43"/>
  <c r="M17" i="44"/>
  <c r="U34" i="44"/>
  <c r="M44" i="44"/>
  <c r="M43" i="44"/>
  <c r="F49" i="44"/>
  <c r="W64" i="44"/>
  <c r="U13" i="43"/>
  <c r="AC31" i="43"/>
  <c r="AY31" i="43"/>
  <c r="AZ31" i="43" s="1"/>
  <c r="AA31" i="43"/>
  <c r="Y31" i="43"/>
  <c r="AR31" i="43"/>
  <c r="BK75" i="43"/>
  <c r="V10" i="44"/>
  <c r="F71" i="44"/>
  <c r="T52" i="44"/>
  <c r="V65" i="44"/>
  <c r="AM19" i="43"/>
  <c r="AQ19" i="43"/>
  <c r="AY19" i="43"/>
  <c r="AZ19" i="43" s="1"/>
  <c r="AA19" i="43"/>
  <c r="AS30" i="43"/>
  <c r="AR30" i="43"/>
  <c r="AM30" i="43"/>
  <c r="AQ30" i="43"/>
  <c r="Y30" i="43"/>
  <c r="AA32" i="43"/>
  <c r="Y32" i="43"/>
  <c r="AS32" i="43"/>
  <c r="AC40" i="43"/>
  <c r="AS40" i="43"/>
  <c r="AS47" i="43" s="1"/>
  <c r="N22" i="44"/>
  <c r="H37" i="44"/>
  <c r="H33" i="44" s="1"/>
  <c r="T41" i="44"/>
  <c r="D48" i="44"/>
  <c r="O56" i="44"/>
  <c r="F56" i="44"/>
  <c r="AC9" i="43"/>
  <c r="AC16" i="43"/>
  <c r="AY25" i="43"/>
  <c r="AZ25" i="43"/>
  <c r="AS60" i="43"/>
  <c r="AU60" i="43" s="1"/>
  <c r="M9" i="44"/>
  <c r="M8" i="44"/>
  <c r="N13" i="44"/>
  <c r="H34" i="44"/>
  <c r="D37" i="44"/>
  <c r="D33" i="44" s="1"/>
  <c r="V39" i="44"/>
  <c r="V70" i="44"/>
  <c r="O70" i="44"/>
  <c r="O49" i="44"/>
  <c r="AY18" i="43"/>
  <c r="AZ18" i="43"/>
  <c r="AC36" i="43"/>
  <c r="AQ52" i="43"/>
  <c r="AY64" i="43"/>
  <c r="AZ64" i="43"/>
  <c r="L4" i="44"/>
  <c r="L3" i="44" s="1"/>
  <c r="U73" i="44"/>
  <c r="N9" i="44"/>
  <c r="N8" i="44" s="1"/>
  <c r="P9" i="44"/>
  <c r="P8" i="44"/>
  <c r="N71" i="44"/>
  <c r="F22" i="44"/>
  <c r="F12" i="44" s="1"/>
  <c r="N30" i="44"/>
  <c r="M34" i="44"/>
  <c r="I55" i="44"/>
  <c r="U56" i="44"/>
  <c r="W63" i="44"/>
  <c r="AW38" i="43"/>
  <c r="BL75" i="43"/>
  <c r="U65" i="43"/>
  <c r="AC64" i="43"/>
  <c r="Q9" i="44"/>
  <c r="Q8" i="44"/>
  <c r="U17" i="44"/>
  <c r="N72" i="44"/>
  <c r="Q70" i="44"/>
  <c r="W42" i="44"/>
  <c r="N49" i="44"/>
  <c r="AI75" i="43"/>
  <c r="Y60" i="43"/>
  <c r="Y64" i="43"/>
  <c r="Q13" i="44"/>
  <c r="P13" i="44"/>
  <c r="P12" i="44" s="1"/>
  <c r="P71" i="44"/>
  <c r="I26" i="44"/>
  <c r="R70" i="44"/>
  <c r="Q44" i="44"/>
  <c r="Q43" i="44" s="1"/>
  <c r="L76" i="44"/>
  <c r="BT52" i="40"/>
  <c r="BS52" i="40"/>
  <c r="CG52" i="40" s="1"/>
  <c r="AR54" i="40"/>
  <c r="AQ54" i="40"/>
  <c r="BE54" i="40"/>
  <c r="BT6" i="40"/>
  <c r="BS6" i="40" s="1"/>
  <c r="CG6" i="40" s="1"/>
  <c r="BT31" i="40"/>
  <c r="BS31" i="40" s="1"/>
  <c r="CG31" i="40" s="1"/>
  <c r="BT79" i="40"/>
  <c r="AR158" i="40"/>
  <c r="AQ158" i="40" s="1"/>
  <c r="BE158" i="40" s="1"/>
  <c r="AR78" i="40"/>
  <c r="AQ78" i="40"/>
  <c r="BE78" i="40" s="1"/>
  <c r="AR40" i="40"/>
  <c r="AQ40" i="40"/>
  <c r="BE40" i="40"/>
  <c r="AR58" i="40"/>
  <c r="AQ58" i="40" s="1"/>
  <c r="BE58" i="40" s="1"/>
  <c r="AR67" i="40"/>
  <c r="AQ67" i="40" s="1"/>
  <c r="BE67" i="40" s="1"/>
  <c r="AJ64" i="29"/>
  <c r="AJ74" i="29"/>
  <c r="AJ76" i="29" s="1"/>
  <c r="AY75" i="29"/>
  <c r="AY76" i="29" s="1"/>
  <c r="BM13" i="43"/>
  <c r="BQ8" i="43"/>
  <c r="BQ13" i="43" s="1"/>
  <c r="AG74" i="29"/>
  <c r="AG76" i="29" s="1"/>
  <c r="G71" i="44"/>
  <c r="V20" i="44"/>
  <c r="V71" i="44" s="1"/>
  <c r="Q38" i="44"/>
  <c r="BF46" i="29"/>
  <c r="BF74" i="29" s="1"/>
  <c r="BF76" i="29" s="1"/>
  <c r="X46" i="29"/>
  <c r="R64" i="29"/>
  <c r="R74" i="29"/>
  <c r="V63" i="29"/>
  <c r="V64" i="29" s="1"/>
  <c r="AS12" i="43"/>
  <c r="AA12" i="43"/>
  <c r="AY12" i="43"/>
  <c r="AZ12" i="43"/>
  <c r="AW13" i="43"/>
  <c r="W38" i="43"/>
  <c r="AS15" i="43"/>
  <c r="AS38" i="43"/>
  <c r="AA15" i="43"/>
  <c r="AC15" i="43"/>
  <c r="AY24" i="43"/>
  <c r="AZ24" i="43"/>
  <c r="AA24" i="43"/>
  <c r="AS24" i="43"/>
  <c r="AF24" i="43"/>
  <c r="BO65" i="43"/>
  <c r="BO75" i="43"/>
  <c r="BQ56" i="43"/>
  <c r="AH75" i="43"/>
  <c r="AQ69" i="43"/>
  <c r="AQ73" i="43"/>
  <c r="BH75" i="43"/>
  <c r="AT15" i="29"/>
  <c r="AL23" i="29"/>
  <c r="AT23" i="29"/>
  <c r="AU23" i="29"/>
  <c r="Q26" i="44"/>
  <c r="Q72" i="44" s="1"/>
  <c r="AR32" i="29"/>
  <c r="AR38" i="29"/>
  <c r="S35" i="44"/>
  <c r="AU42" i="29"/>
  <c r="BL53" i="29"/>
  <c r="S51" i="44"/>
  <c r="S49" i="44" s="1"/>
  <c r="S48" i="44" s="1"/>
  <c r="BL54" i="29"/>
  <c r="X100" i="29"/>
  <c r="AA100" i="29" s="1"/>
  <c r="AN63" i="29"/>
  <c r="X72" i="29"/>
  <c r="BG72" i="29"/>
  <c r="BG74" i="29"/>
  <c r="BG76" i="29"/>
  <c r="AF76" i="29"/>
  <c r="AW6" i="43"/>
  <c r="Y15" i="43"/>
  <c r="BE71" i="43"/>
  <c r="BQ17" i="43"/>
  <c r="BQ38" i="43" s="1"/>
  <c r="BE38" i="43"/>
  <c r="BM52" i="43"/>
  <c r="BQ50" i="43"/>
  <c r="BQ52" i="43" s="1"/>
  <c r="AY54" i="43"/>
  <c r="Y54" i="43"/>
  <c r="AC54" i="43"/>
  <c r="AA54" i="43"/>
  <c r="AS54" i="43"/>
  <c r="AF54" i="43"/>
  <c r="U72" i="44"/>
  <c r="U22" i="44"/>
  <c r="AT3" i="29"/>
  <c r="AL5" i="29"/>
  <c r="AL6" i="29" s="1"/>
  <c r="X98" i="29"/>
  <c r="AA98" i="29"/>
  <c r="BH8" i="29"/>
  <c r="AT10" i="29"/>
  <c r="AU10" i="29" s="1"/>
  <c r="AR13" i="29"/>
  <c r="AH16" i="29"/>
  <c r="AL16" i="29" s="1"/>
  <c r="AL18" i="29"/>
  <c r="AA24" i="29"/>
  <c r="H21" i="36" s="1"/>
  <c r="AA25" i="29"/>
  <c r="R24" i="44"/>
  <c r="AH82" i="29"/>
  <c r="AM32" i="29"/>
  <c r="AL36" i="29"/>
  <c r="BF38" i="29"/>
  <c r="BL40" i="29"/>
  <c r="AN42" i="29"/>
  <c r="AN46" i="29"/>
  <c r="BL42" i="29"/>
  <c r="AN43" i="29"/>
  <c r="AP43" i="29"/>
  <c r="AR91" i="29"/>
  <c r="AS90" i="29" s="1"/>
  <c r="AB46" i="29"/>
  <c r="AB74" i="29"/>
  <c r="AB76" i="29"/>
  <c r="BL55" i="29"/>
  <c r="AJ63" i="29"/>
  <c r="AL63" i="29"/>
  <c r="AT63" i="29"/>
  <c r="AU63" i="29" s="1"/>
  <c r="AR64" i="29"/>
  <c r="BH70" i="29"/>
  <c r="S62" i="44" s="1"/>
  <c r="S59" i="44" s="1"/>
  <c r="AT70" i="29"/>
  <c r="AU70" i="29"/>
  <c r="AN71" i="29"/>
  <c r="AN72" i="29" s="1"/>
  <c r="P65" i="44"/>
  <c r="AC72" i="48" s="1"/>
  <c r="P70" i="44"/>
  <c r="P75" i="44" s="1"/>
  <c r="BE72" i="29"/>
  <c r="BE74" i="29"/>
  <c r="AE74" i="29"/>
  <c r="AE76" i="29" s="1"/>
  <c r="AW75" i="29"/>
  <c r="BC72" i="29"/>
  <c r="BC74" i="29" s="1"/>
  <c r="BC76" i="29" s="1"/>
  <c r="BD79" i="29"/>
  <c r="AP81" i="29"/>
  <c r="Z99" i="29"/>
  <c r="Z101" i="29"/>
  <c r="AA3" i="43"/>
  <c r="AA6" i="43" s="1"/>
  <c r="AS8" i="43"/>
  <c r="AS13" i="43"/>
  <c r="AA8" i="43"/>
  <c r="AA13" i="43" s="1"/>
  <c r="W13" i="43"/>
  <c r="AY8" i="43"/>
  <c r="AM8" i="43"/>
  <c r="AC10" i="43"/>
  <c r="AY28" i="43"/>
  <c r="AZ28" i="43"/>
  <c r="AR28" i="43"/>
  <c r="AA28" i="43"/>
  <c r="AS28" i="43"/>
  <c r="Y28" i="43"/>
  <c r="AS33" i="43"/>
  <c r="AC33" i="43"/>
  <c r="AR33" i="43"/>
  <c r="Y33" i="43"/>
  <c r="AM33" i="43"/>
  <c r="AQ33" i="43" s="1"/>
  <c r="AY33" i="43"/>
  <c r="AZ33" i="43"/>
  <c r="AA33" i="43"/>
  <c r="Z47" i="43"/>
  <c r="AA40" i="43"/>
  <c r="AA55" i="43"/>
  <c r="AC55" i="43"/>
  <c r="AY55" i="43"/>
  <c r="AZ55" i="43"/>
  <c r="AS55" i="43"/>
  <c r="AY62" i="43"/>
  <c r="AZ62" i="43" s="1"/>
  <c r="Y62" i="43"/>
  <c r="AC62" i="43"/>
  <c r="AA62" i="43"/>
  <c r="AS62" i="43"/>
  <c r="G73" i="44"/>
  <c r="G4" i="44"/>
  <c r="G3" i="44" s="1"/>
  <c r="M73" i="44"/>
  <c r="M4" i="44"/>
  <c r="M3" i="44"/>
  <c r="Q73" i="44"/>
  <c r="Q4" i="44"/>
  <c r="Q3" i="44"/>
  <c r="V5" i="44"/>
  <c r="K4" i="44"/>
  <c r="K3" i="44"/>
  <c r="W6" i="44"/>
  <c r="M22" i="44"/>
  <c r="H72" i="44"/>
  <c r="T24" i="44"/>
  <c r="T72" i="44" s="1"/>
  <c r="H49" i="44"/>
  <c r="H48" i="44"/>
  <c r="T50" i="44"/>
  <c r="T49" i="44" s="1"/>
  <c r="T48" i="44" s="1"/>
  <c r="K57" i="44"/>
  <c r="S58" i="44"/>
  <c r="S57" i="44" s="1"/>
  <c r="I62" i="44"/>
  <c r="V62" i="44"/>
  <c r="BE76" i="29"/>
  <c r="AG82" i="29"/>
  <c r="AG85" i="29"/>
  <c r="AR94" i="29"/>
  <c r="AW94" i="29" s="1"/>
  <c r="AM12" i="43"/>
  <c r="AQ12" i="43" s="1"/>
  <c r="AY27" i="43"/>
  <c r="AZ27" i="43"/>
  <c r="AR27" i="43"/>
  <c r="AA27" i="43"/>
  <c r="AC27" i="43"/>
  <c r="AS27" i="43"/>
  <c r="W51" i="44"/>
  <c r="R25" i="44"/>
  <c r="L25" i="44"/>
  <c r="AL31" i="29"/>
  <c r="BA32" i="29"/>
  <c r="W80" i="40" s="1"/>
  <c r="U80" i="40" s="1"/>
  <c r="S80" i="40" s="1"/>
  <c r="AL35" i="29"/>
  <c r="BA38" i="29"/>
  <c r="AL42" i="29"/>
  <c r="AL78" i="29" s="1"/>
  <c r="S38" i="44"/>
  <c r="BH78" i="29"/>
  <c r="BH85" i="29" s="1"/>
  <c r="AT43" i="29"/>
  <c r="AU43" i="29" s="1"/>
  <c r="S40" i="44"/>
  <c r="S70" i="44"/>
  <c r="BL44" i="29"/>
  <c r="S46" i="44"/>
  <c r="S44" i="44"/>
  <c r="S43" i="44"/>
  <c r="BL49" i="29"/>
  <c r="BL51" i="29" s="1"/>
  <c r="AL61" i="29"/>
  <c r="X64" i="29"/>
  <c r="BB71" i="29"/>
  <c r="X180" i="40" s="1"/>
  <c r="BB79" i="29"/>
  <c r="AP72" i="29"/>
  <c r="BB72" i="29"/>
  <c r="AL75" i="29"/>
  <c r="Y12" i="43"/>
  <c r="Y24" i="43"/>
  <c r="AS43" i="43"/>
  <c r="AU43" i="43" s="1"/>
  <c r="AA45" i="43"/>
  <c r="AA49" i="43"/>
  <c r="AC49" i="43"/>
  <c r="W52" i="43"/>
  <c r="Y49" i="43"/>
  <c r="AW73" i="43"/>
  <c r="BM67" i="43"/>
  <c r="H73" i="44"/>
  <c r="H17" i="44"/>
  <c r="T18" i="44"/>
  <c r="T17" i="44" s="1"/>
  <c r="I20" i="44"/>
  <c r="I71" i="44"/>
  <c r="AH6" i="29"/>
  <c r="X97" i="29"/>
  <c r="AA97" i="29"/>
  <c r="AT24" i="29"/>
  <c r="AU24" i="29" s="1"/>
  <c r="L24" i="44"/>
  <c r="BA82" i="29"/>
  <c r="X31" i="29"/>
  <c r="BH51" i="29"/>
  <c r="AJ80" i="29"/>
  <c r="AJ85" i="29" s="1"/>
  <c r="M61" i="44"/>
  <c r="M59" i="44"/>
  <c r="M56" i="44" s="1"/>
  <c r="AC79" i="29"/>
  <c r="AC85" i="29" s="1"/>
  <c r="L65" i="44"/>
  <c r="W65" i="44"/>
  <c r="BA72" i="29"/>
  <c r="BA74" i="29" s="1"/>
  <c r="BA76" i="29" s="1"/>
  <c r="BL71" i="29"/>
  <c r="AR72" i="29"/>
  <c r="BI74" i="29"/>
  <c r="BI76" i="29" s="1"/>
  <c r="BL75" i="29"/>
  <c r="AK85" i="29"/>
  <c r="BB78" i="29"/>
  <c r="BB85" i="29" s="1"/>
  <c r="BF78" i="29"/>
  <c r="BF85" i="29" s="1"/>
  <c r="BG83" i="29"/>
  <c r="AA94" i="29"/>
  <c r="AQ3" i="43"/>
  <c r="AQ6" i="43"/>
  <c r="AA10" i="43"/>
  <c r="AS10" i="43"/>
  <c r="AC12" i="43"/>
  <c r="AM15" i="43"/>
  <c r="AY15" i="43"/>
  <c r="AC24" i="43"/>
  <c r="AF25" i="43"/>
  <c r="AQ25" i="43"/>
  <c r="Y25" i="43"/>
  <c r="AM26" i="43"/>
  <c r="AQ26" i="43" s="1"/>
  <c r="Y26" i="43"/>
  <c r="AC26" i="43"/>
  <c r="AS26" i="43"/>
  <c r="AA26" i="43"/>
  <c r="AM27" i="43"/>
  <c r="AQ27" i="43"/>
  <c r="AY49" i="43"/>
  <c r="AS50" i="43"/>
  <c r="AA50" i="43"/>
  <c r="AY50" i="43"/>
  <c r="AZ50" i="43" s="1"/>
  <c r="AC50" i="43"/>
  <c r="AC52" i="43"/>
  <c r="R73" i="43"/>
  <c r="R75" i="43" s="1"/>
  <c r="U69" i="43"/>
  <c r="U73" i="43"/>
  <c r="AK75" i="43"/>
  <c r="I73" i="44"/>
  <c r="I4" i="44"/>
  <c r="I3" i="44"/>
  <c r="N73" i="44"/>
  <c r="R5" i="44"/>
  <c r="W5" i="44" s="1"/>
  <c r="W73" i="44" s="1"/>
  <c r="W46" i="44"/>
  <c r="V52" i="44"/>
  <c r="V76" i="44"/>
  <c r="AC3" i="43"/>
  <c r="AC6" i="43"/>
  <c r="AC5" i="43"/>
  <c r="AB75" i="43"/>
  <c r="AS21" i="43"/>
  <c r="AA21" i="43"/>
  <c r="AM21" i="43"/>
  <c r="AQ21" i="43" s="1"/>
  <c r="AY21" i="43"/>
  <c r="AZ21" i="43"/>
  <c r="BF38" i="43"/>
  <c r="AS29" i="43"/>
  <c r="AC29" i="43"/>
  <c r="AA29" i="43"/>
  <c r="AY29" i="43"/>
  <c r="AZ29" i="43" s="1"/>
  <c r="AC32" i="43"/>
  <c r="AR34" i="43"/>
  <c r="AA34" i="43"/>
  <c r="AY34" i="43"/>
  <c r="AZ34" i="43" s="1"/>
  <c r="AM34" i="43"/>
  <c r="AQ34" i="43"/>
  <c r="AC34" i="43"/>
  <c r="AR37" i="43"/>
  <c r="AA37" i="43"/>
  <c r="AC37" i="43"/>
  <c r="AS37" i="43"/>
  <c r="AO56" i="43"/>
  <c r="Y56" i="43"/>
  <c r="AY56" i="43"/>
  <c r="AZ56" i="43" s="1"/>
  <c r="AC56" i="43"/>
  <c r="AA56" i="43"/>
  <c r="BE65" i="43"/>
  <c r="AS72" i="43"/>
  <c r="AY72" i="43"/>
  <c r="AZ72" i="43"/>
  <c r="BI75" i="43"/>
  <c r="Q75" i="43"/>
  <c r="D74" i="44"/>
  <c r="D9" i="44"/>
  <c r="D8" i="44" s="1"/>
  <c r="I10" i="44"/>
  <c r="V74" i="44"/>
  <c r="V9" i="44"/>
  <c r="V8" i="44" s="1"/>
  <c r="G13" i="44"/>
  <c r="I14" i="44"/>
  <c r="I13" i="44" s="1"/>
  <c r="V14" i="44"/>
  <c r="V13" i="44"/>
  <c r="W27" i="44"/>
  <c r="W29" i="44"/>
  <c r="I50" i="44"/>
  <c r="I49" i="44"/>
  <c r="F52" i="44"/>
  <c r="F48" i="44" s="1"/>
  <c r="F66" i="44" s="1"/>
  <c r="U53" i="44"/>
  <c r="W53" i="44"/>
  <c r="F76" i="44"/>
  <c r="M76" i="44"/>
  <c r="M52" i="44"/>
  <c r="M48" i="44"/>
  <c r="Q76" i="44"/>
  <c r="Q52" i="44"/>
  <c r="Q48" i="44" s="1"/>
  <c r="N76" i="44"/>
  <c r="W54" i="44"/>
  <c r="L70" i="44"/>
  <c r="G44" i="44"/>
  <c r="G43" i="44"/>
  <c r="I45" i="44"/>
  <c r="I44" i="44" s="1"/>
  <c r="I43" i="44" s="1"/>
  <c r="Y3" i="43"/>
  <c r="Y6" i="43"/>
  <c r="Y5" i="43"/>
  <c r="AM16" i="43"/>
  <c r="AQ16" i="43"/>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C59" i="43"/>
  <c r="Y59" i="43"/>
  <c r="AY59" i="43"/>
  <c r="AZ59" i="43"/>
  <c r="P4" i="44"/>
  <c r="P3" i="44" s="1"/>
  <c r="U4" i="44"/>
  <c r="U3" i="44"/>
  <c r="I7" i="44"/>
  <c r="AE13" i="45" s="1"/>
  <c r="F9" i="44"/>
  <c r="F8" i="44" s="1"/>
  <c r="F74" i="44"/>
  <c r="K74" i="44"/>
  <c r="K9" i="44"/>
  <c r="K8" i="44" s="1"/>
  <c r="O74" i="44"/>
  <c r="O9" i="44"/>
  <c r="O8" i="44" s="1"/>
  <c r="S12" i="44"/>
  <c r="O13" i="44"/>
  <c r="T23" i="44"/>
  <c r="H22" i="44"/>
  <c r="I35" i="44"/>
  <c r="I34" i="44" s="1"/>
  <c r="T35" i="44"/>
  <c r="T34" i="44"/>
  <c r="T33" i="44" s="1"/>
  <c r="K37" i="44"/>
  <c r="K33" i="44" s="1"/>
  <c r="K69" i="44"/>
  <c r="V45" i="44"/>
  <c r="V44" i="44" s="1"/>
  <c r="V43" i="44" s="1"/>
  <c r="K76" i="44"/>
  <c r="AY35" i="43"/>
  <c r="AZ35" i="43" s="1"/>
  <c r="Y35" i="43"/>
  <c r="AR35" i="43"/>
  <c r="AY44" i="43"/>
  <c r="AZ44" i="43" s="1"/>
  <c r="AS44" i="43"/>
  <c r="AC44" i="43"/>
  <c r="AO57" i="43"/>
  <c r="AQ57" i="43" s="1"/>
  <c r="AO61" i="43"/>
  <c r="AQ61" i="43"/>
  <c r="BN75" i="43"/>
  <c r="L74" i="44"/>
  <c r="L9" i="44"/>
  <c r="L8" i="44"/>
  <c r="P74" i="44"/>
  <c r="F73" i="44"/>
  <c r="I23" i="44"/>
  <c r="I22" i="44"/>
  <c r="F72" i="44"/>
  <c r="P72" i="44"/>
  <c r="I27" i="44"/>
  <c r="I28" i="44"/>
  <c r="I29" i="44"/>
  <c r="H44" i="44"/>
  <c r="H43" i="44" s="1"/>
  <c r="T45" i="44"/>
  <c r="R48" i="44"/>
  <c r="N48" i="44"/>
  <c r="T65" i="44"/>
  <c r="T70" i="44" s="1"/>
  <c r="H70" i="44"/>
  <c r="H59" i="44"/>
  <c r="H56" i="44" s="1"/>
  <c r="AY40" i="43"/>
  <c r="Y40" i="43"/>
  <c r="W47" i="43"/>
  <c r="AW65" i="43"/>
  <c r="BM55" i="43"/>
  <c r="AS57" i="43"/>
  <c r="AA57" i="43"/>
  <c r="AS61" i="43"/>
  <c r="AA61" i="43"/>
  <c r="BQ69" i="43"/>
  <c r="BG72" i="43"/>
  <c r="BG73" i="43"/>
  <c r="BG75" i="43" s="1"/>
  <c r="BD75" i="43"/>
  <c r="BJ75" i="43"/>
  <c r="L73" i="44"/>
  <c r="P73" i="44"/>
  <c r="H71" i="44"/>
  <c r="M71" i="44"/>
  <c r="Q71" i="44"/>
  <c r="M72" i="44"/>
  <c r="I36" i="44"/>
  <c r="AE148" i="45" s="1"/>
  <c r="I41" i="44"/>
  <c r="AE215" i="45" s="1"/>
  <c r="AC30" i="43"/>
  <c r="AS63" i="43"/>
  <c r="AA63" i="43"/>
  <c r="W73" i="43"/>
  <c r="AY67" i="43"/>
  <c r="AS67" i="43"/>
  <c r="AS73" i="43" s="1"/>
  <c r="Y67" i="43"/>
  <c r="AA71" i="43"/>
  <c r="AY71" i="43"/>
  <c r="AZ71" i="43" s="1"/>
  <c r="W7" i="44"/>
  <c r="I18" i="44"/>
  <c r="AE74" i="45" s="1"/>
  <c r="N17" i="44"/>
  <c r="I24" i="44"/>
  <c r="I72" i="44" s="1"/>
  <c r="I25" i="44"/>
  <c r="V35" i="44"/>
  <c r="V34" i="44" s="1"/>
  <c r="G34" i="44"/>
  <c r="F69" i="44"/>
  <c r="L69" i="44"/>
  <c r="L75" i="44" s="1"/>
  <c r="L77" i="44" s="1"/>
  <c r="M69" i="44"/>
  <c r="M75" i="44" s="1"/>
  <c r="M37" i="44"/>
  <c r="M33" i="44"/>
  <c r="T69" i="44"/>
  <c r="U69" i="44"/>
  <c r="U37" i="44"/>
  <c r="N44" i="44"/>
  <c r="N43" i="44" s="1"/>
  <c r="R44" i="44"/>
  <c r="R43" i="44"/>
  <c r="I51" i="44"/>
  <c r="G76" i="44"/>
  <c r="G52" i="44"/>
  <c r="G136" i="28"/>
  <c r="O73" i="44"/>
  <c r="H74" i="44"/>
  <c r="M74" i="44"/>
  <c r="Q74" i="44"/>
  <c r="U74" i="44"/>
  <c r="L71" i="44"/>
  <c r="U71" i="44"/>
  <c r="O72" i="44"/>
  <c r="K70" i="44"/>
  <c r="W39" i="44"/>
  <c r="W70" i="44"/>
  <c r="T37" i="44"/>
  <c r="I47" i="44"/>
  <c r="W47" i="44"/>
  <c r="L49" i="44"/>
  <c r="L48" i="44" s="1"/>
  <c r="P49" i="44"/>
  <c r="P52" i="44"/>
  <c r="T76" i="44"/>
  <c r="U55" i="44"/>
  <c r="W55" i="44" s="1"/>
  <c r="T144" i="28"/>
  <c r="T146" i="28"/>
  <c r="I53" i="44"/>
  <c r="I76" i="44" s="1"/>
  <c r="Q59" i="44"/>
  <c r="Q56" i="44"/>
  <c r="I65" i="44"/>
  <c r="AE282" i="45" s="1"/>
  <c r="D76" i="44"/>
  <c r="D77" i="44"/>
  <c r="H69" i="44"/>
  <c r="M70" i="44"/>
  <c r="G49" i="44"/>
  <c r="V50" i="44"/>
  <c r="V49" i="44"/>
  <c r="V48" i="44" s="1"/>
  <c r="K52" i="44"/>
  <c r="O52" i="44"/>
  <c r="O48" i="44"/>
  <c r="I58" i="44"/>
  <c r="AE264" i="45" s="1"/>
  <c r="W60" i="44"/>
  <c r="P9" i="28"/>
  <c r="R9" i="28" s="1"/>
  <c r="O76" i="44"/>
  <c r="AG142" i="28"/>
  <c r="BT20" i="40"/>
  <c r="BS20" i="40" s="1"/>
  <c r="CG20" i="40" s="1"/>
  <c r="BG24" i="40"/>
  <c r="BF24" i="40" s="1"/>
  <c r="BT28" i="40"/>
  <c r="BS28" i="40"/>
  <c r="CG28" i="40"/>
  <c r="AR31" i="40"/>
  <c r="AQ31" i="40" s="1"/>
  <c r="BE31" i="40" s="1"/>
  <c r="BT42" i="40"/>
  <c r="BS42" i="40" s="1"/>
  <c r="CG42" i="40" s="1"/>
  <c r="AR148" i="40"/>
  <c r="AQ148" i="40"/>
  <c r="BE148" i="40" s="1"/>
  <c r="AR162" i="40"/>
  <c r="L37" i="44"/>
  <c r="L33" i="44" s="1"/>
  <c r="W38" i="44"/>
  <c r="W69" i="44"/>
  <c r="W75" i="44" s="1"/>
  <c r="CP20" i="40"/>
  <c r="AR38" i="40"/>
  <c r="AQ38" i="40"/>
  <c r="BE38" i="40" s="1"/>
  <c r="AR85" i="40"/>
  <c r="BT89" i="40"/>
  <c r="AR164" i="40"/>
  <c r="AQ164" i="40" s="1"/>
  <c r="BE164" i="40" s="1"/>
  <c r="F37" i="44"/>
  <c r="F33" i="44"/>
  <c r="BN20" i="40"/>
  <c r="BF20" i="40" s="1"/>
  <c r="BU21" i="40"/>
  <c r="BG35" i="40"/>
  <c r="BF35" i="40" s="1"/>
  <c r="BG52" i="40"/>
  <c r="BF52" i="40"/>
  <c r="BG69" i="40"/>
  <c r="BF69" i="40" s="1"/>
  <c r="BG154" i="40"/>
  <c r="BF154" i="40"/>
  <c r="BG6" i="40"/>
  <c r="BF6" i="40" s="1"/>
  <c r="CB10" i="40"/>
  <c r="BG148" i="40"/>
  <c r="BF148" i="40"/>
  <c r="AY4" i="28"/>
  <c r="CI19" i="40"/>
  <c r="CI21" i="40"/>
  <c r="BG155" i="40"/>
  <c r="BF155" i="40" s="1"/>
  <c r="AQ6" i="40"/>
  <c r="BE6" i="40"/>
  <c r="AS10" i="40"/>
  <c r="BT19" i="40"/>
  <c r="BS19" i="40" s="1"/>
  <c r="CG19" i="40" s="1"/>
  <c r="AR39" i="40"/>
  <c r="AQ39" i="40" s="1"/>
  <c r="BE39" i="40" s="1"/>
  <c r="AR71" i="40"/>
  <c r="AQ71" i="40"/>
  <c r="BE71" i="40" s="1"/>
  <c r="BT157" i="40"/>
  <c r="BS157" i="40"/>
  <c r="CG157" i="40"/>
  <c r="AC9" i="28"/>
  <c r="AC136" i="28" s="1"/>
  <c r="CI71" i="40"/>
  <c r="CH71" i="40"/>
  <c r="BT71" i="40"/>
  <c r="BS71" i="40" s="1"/>
  <c r="CG71" i="40" s="1"/>
  <c r="CI85" i="40"/>
  <c r="BT85" i="40"/>
  <c r="AU185" i="40"/>
  <c r="AU191" i="40" s="1"/>
  <c r="AU193" i="40" s="1"/>
  <c r="BI95" i="40"/>
  <c r="BH178" i="40"/>
  <c r="BH186" i="40" s="1"/>
  <c r="BF186" i="40" s="1"/>
  <c r="AR178" i="40"/>
  <c r="AR181" i="40" s="1"/>
  <c r="AT186" i="40"/>
  <c r="AR186" i="40" s="1"/>
  <c r="BU10" i="40"/>
  <c r="AR68" i="40"/>
  <c r="AQ68" i="40" s="1"/>
  <c r="BE68" i="40" s="1"/>
  <c r="BG68" i="40"/>
  <c r="BF68" i="40"/>
  <c r="BT68" i="40"/>
  <c r="BS68" i="40" s="1"/>
  <c r="CG68" i="40" s="1"/>
  <c r="CI68" i="40"/>
  <c r="CH68" i="40" s="1"/>
  <c r="BQ165" i="40"/>
  <c r="BF165" i="40"/>
  <c r="AR84" i="29"/>
  <c r="AP83" i="29" s="1"/>
  <c r="CP47" i="40"/>
  <c r="CH47" i="40"/>
  <c r="AY185" i="40"/>
  <c r="BA146" i="40"/>
  <c r="BA183" i="40" s="1"/>
  <c r="CE191" i="40"/>
  <c r="AU96" i="29"/>
  <c r="BG8" i="40"/>
  <c r="BF8" i="40" s="1"/>
  <c r="AR8" i="40"/>
  <c r="AQ8" i="40"/>
  <c r="BE8" i="40" s="1"/>
  <c r="CB86" i="40"/>
  <c r="AR43" i="40"/>
  <c r="AQ43" i="40"/>
  <c r="BE43" i="40" s="1"/>
  <c r="AR51" i="40"/>
  <c r="AQ51" i="40"/>
  <c r="BE51" i="40"/>
  <c r="BT70" i="40"/>
  <c r="BS70" i="40" s="1"/>
  <c r="CG70" i="40" s="1"/>
  <c r="AR73" i="40"/>
  <c r="AQ73" i="40" s="1"/>
  <c r="BE73" i="40" s="1"/>
  <c r="BN73" i="40"/>
  <c r="BN74" i="40"/>
  <c r="BF74" i="40" s="1"/>
  <c r="AY188" i="40"/>
  <c r="AR79" i="40"/>
  <c r="AU146" i="40"/>
  <c r="AU183" i="40"/>
  <c r="BT160" i="40"/>
  <c r="BS160" i="40" s="1"/>
  <c r="CG160" i="40" s="1"/>
  <c r="AZ188" i="40"/>
  <c r="BV86" i="40"/>
  <c r="BC191" i="40"/>
  <c r="CB190" i="40"/>
  <c r="BT190" i="40"/>
  <c r="I39" i="44"/>
  <c r="F70" i="44"/>
  <c r="BG36" i="40"/>
  <c r="BF36" i="40"/>
  <c r="BG50" i="40"/>
  <c r="BF50" i="40" s="1"/>
  <c r="BN78" i="40"/>
  <c r="BF78" i="40"/>
  <c r="AS167" i="40"/>
  <c r="BQ163" i="40"/>
  <c r="BF163" i="40" s="1"/>
  <c r="AS189" i="40"/>
  <c r="AR189" i="40"/>
  <c r="AD9" i="28"/>
  <c r="AE9" i="28" s="1"/>
  <c r="CH74" i="40"/>
  <c r="F19" i="33"/>
  <c r="J19" i="33" s="1"/>
  <c r="M19" i="33" s="1"/>
  <c r="BU86" i="40"/>
  <c r="BT24" i="40"/>
  <c r="AR47" i="40"/>
  <c r="AQ47" i="40" s="1"/>
  <c r="BE47" i="40" s="1"/>
  <c r="BN47" i="40"/>
  <c r="BF47" i="40" s="1"/>
  <c r="CA188" i="40"/>
  <c r="CA191" i="40"/>
  <c r="CA193" i="40" s="1"/>
  <c r="CA195" i="40" s="1"/>
  <c r="CA86" i="40"/>
  <c r="CA183" i="40"/>
  <c r="BC167" i="40"/>
  <c r="BC183" i="40" s="1"/>
  <c r="BQ157" i="40"/>
  <c r="AR157" i="40"/>
  <c r="AQ157" i="40" s="1"/>
  <c r="BE157" i="40" s="1"/>
  <c r="CI24" i="40"/>
  <c r="BN41" i="40"/>
  <c r="BN49" i="40"/>
  <c r="BF49" i="40"/>
  <c r="BU188" i="40"/>
  <c r="BT72" i="40"/>
  <c r="BH80" i="40"/>
  <c r="AR80" i="40"/>
  <c r="AQ80" i="40"/>
  <c r="BE80" i="40"/>
  <c r="AT188" i="40"/>
  <c r="AT86" i="40"/>
  <c r="BU146" i="40"/>
  <c r="BU183" i="40" s="1"/>
  <c r="BT88" i="40"/>
  <c r="BU167" i="40"/>
  <c r="BT153" i="40"/>
  <c r="CS159" i="40"/>
  <c r="BT159" i="40"/>
  <c r="BS159" i="40"/>
  <c r="CG159" i="40"/>
  <c r="BQ160" i="40"/>
  <c r="BF160" i="40" s="1"/>
  <c r="AR160" i="40"/>
  <c r="AQ160" i="40"/>
  <c r="BE160" i="40" s="1"/>
  <c r="CS162" i="40"/>
  <c r="CH162" i="40"/>
  <c r="AZ181" i="40"/>
  <c r="BN178" i="40"/>
  <c r="AZ186" i="40"/>
  <c r="AZ191" i="40"/>
  <c r="AZ193" i="40"/>
  <c r="CJ178" i="40"/>
  <c r="BT178" i="40"/>
  <c r="BV186" i="40"/>
  <c r="BV191" i="40"/>
  <c r="BV193" i="40" s="1"/>
  <c r="BV181" i="40"/>
  <c r="AS187" i="40"/>
  <c r="AR187" i="40"/>
  <c r="AQ187" i="40" s="1"/>
  <c r="BC192" i="40"/>
  <c r="AR192" i="40" s="1"/>
  <c r="CB188" i="40"/>
  <c r="BT74" i="40"/>
  <c r="BS74" i="40"/>
  <c r="CG74" i="40"/>
  <c r="CP78" i="40"/>
  <c r="CH78" i="40" s="1"/>
  <c r="BT78" i="40"/>
  <c r="BS78" i="40"/>
  <c r="CG78" i="40" s="1"/>
  <c r="BN6" i="40"/>
  <c r="AZ10" i="40"/>
  <c r="AZ189" i="40"/>
  <c r="BT8" i="40"/>
  <c r="BS8" i="40" s="1"/>
  <c r="CG8" i="40" s="1"/>
  <c r="CI8" i="40"/>
  <c r="BG25" i="40"/>
  <c r="BF25" i="40"/>
  <c r="AR25" i="40"/>
  <c r="AQ25" i="40" s="1"/>
  <c r="BE25" i="40" s="1"/>
  <c r="BG28" i="40"/>
  <c r="BF28" i="40"/>
  <c r="AR28" i="40"/>
  <c r="AQ28" i="40" s="1"/>
  <c r="BE28" i="40" s="1"/>
  <c r="BF67" i="40"/>
  <c r="CI69" i="40"/>
  <c r="CH69" i="40" s="1"/>
  <c r="BT69" i="40"/>
  <c r="BS69" i="40"/>
  <c r="CG69" i="40" s="1"/>
  <c r="BU187" i="40"/>
  <c r="BT187" i="40"/>
  <c r="BS187" i="40"/>
  <c r="CG187" i="40" s="1"/>
  <c r="BG70" i="40"/>
  <c r="BF70" i="40"/>
  <c r="AR70" i="40"/>
  <c r="AQ70" i="40" s="1"/>
  <c r="BE70" i="40" s="1"/>
  <c r="CI188" i="40"/>
  <c r="CJ80" i="40"/>
  <c r="CH80" i="40" s="1"/>
  <c r="BT80" i="40"/>
  <c r="BS80" i="40"/>
  <c r="CG80" i="40"/>
  <c r="BG188" i="40"/>
  <c r="BG190" i="40"/>
  <c r="BF19" i="40"/>
  <c r="AR42" i="40"/>
  <c r="AQ42" i="40"/>
  <c r="BE42" i="40"/>
  <c r="BN42" i="40"/>
  <c r="BF42" i="40" s="1"/>
  <c r="AS190" i="40"/>
  <c r="AS21" i="40"/>
  <c r="AR19" i="40"/>
  <c r="CP40" i="40"/>
  <c r="BT40" i="40"/>
  <c r="BS40" i="40"/>
  <c r="CG40" i="40" s="1"/>
  <c r="AS188" i="40"/>
  <c r="AR72" i="40"/>
  <c r="AS146" i="40"/>
  <c r="AR88" i="40"/>
  <c r="AR89" i="40"/>
  <c r="BT158" i="40"/>
  <c r="BS158" i="40" s="1"/>
  <c r="CG158" i="40" s="1"/>
  <c r="CE192" i="40"/>
  <c r="BT192" i="40" s="1"/>
  <c r="CS158" i="40"/>
  <c r="CH158" i="40" s="1"/>
  <c r="CS163" i="40"/>
  <c r="CH163" i="40"/>
  <c r="AR166" i="40"/>
  <c r="AQ166" i="40" s="1"/>
  <c r="BE166" i="40" s="1"/>
  <c r="BQ166" i="40"/>
  <c r="BF166" i="40" s="1"/>
  <c r="AP46" i="29"/>
  <c r="BU189" i="40"/>
  <c r="BT189" i="40"/>
  <c r="CI6" i="40"/>
  <c r="AZ21" i="40"/>
  <c r="AZ190" i="40"/>
  <c r="AS86" i="40"/>
  <c r="BG23" i="40"/>
  <c r="BF23" i="40" s="1"/>
  <c r="AR23" i="40"/>
  <c r="CI51" i="40"/>
  <c r="CH51" i="40"/>
  <c r="BT51" i="40"/>
  <c r="BS51" i="40" s="1"/>
  <c r="CG51" i="40" s="1"/>
  <c r="CI67" i="40"/>
  <c r="BT67" i="40"/>
  <c r="BS67" i="40" s="1"/>
  <c r="CG67" i="40"/>
  <c r="AY146" i="40"/>
  <c r="AY183" i="40" s="1"/>
  <c r="BU150" i="40"/>
  <c r="CI148" i="40"/>
  <c r="CH148" i="40" s="1"/>
  <c r="BT148" i="40"/>
  <c r="CE167" i="40"/>
  <c r="CE183" i="40" s="1"/>
  <c r="CB181" i="40"/>
  <c r="CB183" i="40" s="1"/>
  <c r="CB186" i="40"/>
  <c r="CB191" i="40" s="1"/>
  <c r="CB193" i="40" s="1"/>
  <c r="CP178" i="40"/>
  <c r="BT185" i="40"/>
  <c r="I38" i="44"/>
  <c r="I37" i="44" s="1"/>
  <c r="N69" i="44"/>
  <c r="N37" i="44"/>
  <c r="N33" i="44" s="1"/>
  <c r="AX7" i="28"/>
  <c r="AX9" i="28"/>
  <c r="AB9" i="28"/>
  <c r="AB136" i="28" s="1"/>
  <c r="AB142" i="28"/>
  <c r="O37" i="44"/>
  <c r="O33" i="44" s="1"/>
  <c r="O69" i="44"/>
  <c r="CP8" i="40"/>
  <c r="CB189" i="40"/>
  <c r="CI35" i="40"/>
  <c r="CH35" i="40"/>
  <c r="BT35" i="40"/>
  <c r="BS35" i="40" s="1"/>
  <c r="CG35" i="40" s="1"/>
  <c r="CJ79" i="40"/>
  <c r="AZ86" i="40"/>
  <c r="BM95" i="40"/>
  <c r="BG153" i="40"/>
  <c r="AR153" i="40"/>
  <c r="BQ159" i="40"/>
  <c r="BF159" i="40" s="1"/>
  <c r="CS165" i="40"/>
  <c r="CH165" i="40"/>
  <c r="CS166" i="40"/>
  <c r="CH166" i="40" s="1"/>
  <c r="AE6" i="28"/>
  <c r="AW9" i="28"/>
  <c r="AC142" i="28"/>
  <c r="BR189" i="40"/>
  <c r="BR191" i="40" s="1"/>
  <c r="BR10" i="40"/>
  <c r="S97" i="40"/>
  <c r="BS97" i="40"/>
  <c r="CG97" i="40" s="1"/>
  <c r="AY6" i="43"/>
  <c r="AZ3" i="43"/>
  <c r="AZ6" i="43"/>
  <c r="CH4" i="40"/>
  <c r="N12" i="44"/>
  <c r="N66" i="44"/>
  <c r="M12" i="44"/>
  <c r="Y65" i="43"/>
  <c r="BF149" i="40"/>
  <c r="CH100" i="40"/>
  <c r="CI181" i="40"/>
  <c r="S9" i="40"/>
  <c r="AQ9" i="40"/>
  <c r="BE9" i="40"/>
  <c r="BS9" i="40"/>
  <c r="CG9" i="40"/>
  <c r="W35" i="44"/>
  <c r="W34" i="44" s="1"/>
  <c r="Q22" i="44"/>
  <c r="Q12" i="44" s="1"/>
  <c r="BS149" i="40"/>
  <c r="CG149" i="40" s="1"/>
  <c r="AI190" i="40"/>
  <c r="AI21" i="40"/>
  <c r="U10" i="40"/>
  <c r="U11" i="40" s="1"/>
  <c r="S4" i="40"/>
  <c r="BS4" i="40"/>
  <c r="CG4" i="40"/>
  <c r="AQ4" i="40"/>
  <c r="BE4" i="40"/>
  <c r="W37" i="44"/>
  <c r="BF150" i="40"/>
  <c r="CP21" i="40"/>
  <c r="T22" i="44"/>
  <c r="BD195" i="40"/>
  <c r="AQ97" i="40"/>
  <c r="BE97" i="40"/>
  <c r="U190" i="40"/>
  <c r="BS190" i="40" s="1"/>
  <c r="CG190" i="40" s="1"/>
  <c r="U21" i="40"/>
  <c r="U22" i="40"/>
  <c r="AQ12" i="40"/>
  <c r="BE12" i="40" s="1"/>
  <c r="BG181" i="40"/>
  <c r="BS84" i="40"/>
  <c r="CG84" i="40"/>
  <c r="AQ84" i="40"/>
  <c r="BE84" i="40"/>
  <c r="S84" i="40"/>
  <c r="CR189" i="40"/>
  <c r="CR191" i="40" s="1"/>
  <c r="CR193" i="40" s="1"/>
  <c r="CR195" i="40" s="1"/>
  <c r="CR10" i="40"/>
  <c r="CR183" i="40"/>
  <c r="BK186" i="40"/>
  <c r="H75" i="44"/>
  <c r="H77" i="44"/>
  <c r="U33" i="44"/>
  <c r="AC65" i="43"/>
  <c r="P77" i="44"/>
  <c r="U150" i="40"/>
  <c r="U151" i="40"/>
  <c r="BS96" i="40"/>
  <c r="CG96" i="40"/>
  <c r="S96" i="40"/>
  <c r="AQ96" i="40"/>
  <c r="BE96" i="40"/>
  <c r="CT189" i="40"/>
  <c r="CT191" i="40" s="1"/>
  <c r="CT193" i="40" s="1"/>
  <c r="CT195" i="40" s="1"/>
  <c r="CT10" i="40"/>
  <c r="AQ149" i="40"/>
  <c r="BE149" i="40"/>
  <c r="AQ5" i="40"/>
  <c r="BE5" i="40" s="1"/>
  <c r="S5" i="40"/>
  <c r="BS5" i="40"/>
  <c r="CG5" i="40"/>
  <c r="BS7" i="40"/>
  <c r="CG7" i="40"/>
  <c r="S7" i="40"/>
  <c r="AQ7" i="40"/>
  <c r="BE7" i="40"/>
  <c r="S56" i="44"/>
  <c r="BI189" i="40"/>
  <c r="BI10" i="40"/>
  <c r="L59" i="44"/>
  <c r="L56" i="44"/>
  <c r="T73" i="44"/>
  <c r="AA65" i="43"/>
  <c r="M77" i="44"/>
  <c r="BZ195" i="40"/>
  <c r="CT183" i="40"/>
  <c r="AR150" i="40"/>
  <c r="BA185" i="40"/>
  <c r="BA191" i="40" s="1"/>
  <c r="BA193" i="40" s="1"/>
  <c r="BA195" i="40" s="1"/>
  <c r="F75" i="44"/>
  <c r="F77" i="44" s="1"/>
  <c r="AY191" i="40"/>
  <c r="AY193" i="40" s="1"/>
  <c r="AY195" i="40" s="1"/>
  <c r="CB195" i="40"/>
  <c r="BC193" i="40"/>
  <c r="BC195" i="40"/>
  <c r="BT21" i="40"/>
  <c r="BS21" i="40"/>
  <c r="CG21" i="40"/>
  <c r="BN190" i="40"/>
  <c r="BF190" i="40" s="1"/>
  <c r="T38" i="43"/>
  <c r="T75" i="43"/>
  <c r="U25" i="43"/>
  <c r="U38" i="43"/>
  <c r="U75" i="43" s="1"/>
  <c r="AY52" i="43"/>
  <c r="AZ49" i="43"/>
  <c r="AZ52" i="43" s="1"/>
  <c r="AL46" i="29"/>
  <c r="AZ67" i="43"/>
  <c r="AZ73" i="43" s="1"/>
  <c r="AY73" i="43"/>
  <c r="BQ55" i="43"/>
  <c r="BQ65" i="43"/>
  <c r="BM65" i="43"/>
  <c r="R4" i="44"/>
  <c r="R3" i="44" s="1"/>
  <c r="W24" i="44"/>
  <c r="W72" i="44" s="1"/>
  <c r="BQ67" i="43"/>
  <c r="BQ73" i="43" s="1"/>
  <c r="BM73" i="43"/>
  <c r="W58" i="44"/>
  <c r="W57" i="44"/>
  <c r="AT32" i="29"/>
  <c r="AU32" i="29" s="1"/>
  <c r="K23" i="44"/>
  <c r="AL25" i="29"/>
  <c r="AT6" i="29"/>
  <c r="AU3" i="29"/>
  <c r="AU6" i="29"/>
  <c r="AS65" i="43"/>
  <c r="AU54" i="43"/>
  <c r="AU65" i="43" s="1"/>
  <c r="AY65" i="43"/>
  <c r="AZ54" i="43"/>
  <c r="AZ65" i="43"/>
  <c r="AR93" i="29"/>
  <c r="AW93" i="29"/>
  <c r="W40" i="44"/>
  <c r="T59" i="44"/>
  <c r="T56" i="44"/>
  <c r="G48" i="44"/>
  <c r="I52" i="44"/>
  <c r="I48" i="44"/>
  <c r="W75" i="43"/>
  <c r="W80" i="43" s="1"/>
  <c r="AB80" i="43"/>
  <c r="Y38" i="43"/>
  <c r="AC38" i="43"/>
  <c r="AY38" i="43"/>
  <c r="AZ15" i="43"/>
  <c r="AZ38" i="43"/>
  <c r="H12" i="44"/>
  <c r="BL46" i="29"/>
  <c r="AW91" i="29"/>
  <c r="S10" i="44"/>
  <c r="S9" i="44" s="1"/>
  <c r="S8" i="44" s="1"/>
  <c r="S66" i="44" s="1"/>
  <c r="BH84" i="29"/>
  <c r="BL8" i="29"/>
  <c r="BL13" i="29"/>
  <c r="BH13" i="29"/>
  <c r="BQ71" i="43"/>
  <c r="BE73" i="43"/>
  <c r="BE75" i="43"/>
  <c r="BH83" i="29"/>
  <c r="AU13" i="29"/>
  <c r="AQ24" i="43"/>
  <c r="AF38" i="43"/>
  <c r="Q69" i="44"/>
  <c r="Q75" i="44" s="1"/>
  <c r="Q77" i="44" s="1"/>
  <c r="Q37" i="44"/>
  <c r="Q33" i="44"/>
  <c r="W76" i="44"/>
  <c r="W77" i="44"/>
  <c r="W52" i="44"/>
  <c r="T44" i="44"/>
  <c r="T43" i="44" s="1"/>
  <c r="W45" i="44"/>
  <c r="W44" i="44" s="1"/>
  <c r="W43" i="44" s="1"/>
  <c r="W4" i="44"/>
  <c r="W3" i="44" s="1"/>
  <c r="AY13" i="43"/>
  <c r="AZ8" i="43"/>
  <c r="AZ13" i="43"/>
  <c r="AF65" i="43"/>
  <c r="AQ54" i="43"/>
  <c r="AQ65" i="43"/>
  <c r="AQ75" i="43" s="1"/>
  <c r="AU15" i="29"/>
  <c r="P59" i="44"/>
  <c r="P56" i="44" s="1"/>
  <c r="P66" i="44" s="1"/>
  <c r="P48" i="44"/>
  <c r="M66" i="44"/>
  <c r="AZ40" i="43"/>
  <c r="AZ47" i="43"/>
  <c r="AY47" i="43"/>
  <c r="BF47" i="43"/>
  <c r="BQ42" i="43"/>
  <c r="BQ47" i="43" s="1"/>
  <c r="U75" i="44"/>
  <c r="AU47" i="43"/>
  <c r="AZ42" i="43"/>
  <c r="U76" i="44"/>
  <c r="U52" i="44"/>
  <c r="U48" i="44"/>
  <c r="I74" i="44"/>
  <c r="I9" i="44"/>
  <c r="I8" i="44"/>
  <c r="AO65" i="43"/>
  <c r="AO75" i="43"/>
  <c r="AQ56" i="43"/>
  <c r="AM38" i="43"/>
  <c r="AQ15" i="43"/>
  <c r="AQ38" i="43"/>
  <c r="AR75" i="29"/>
  <c r="X96" i="29"/>
  <c r="AN31" i="29"/>
  <c r="X38" i="29"/>
  <c r="AT31" i="29"/>
  <c r="AU31" i="29"/>
  <c r="AM31" i="29"/>
  <c r="AM38" i="29"/>
  <c r="S37" i="44"/>
  <c r="S69" i="44"/>
  <c r="S75" i="44" s="1"/>
  <c r="S77" i="44"/>
  <c r="T71" i="44"/>
  <c r="V73" i="44"/>
  <c r="V4" i="44"/>
  <c r="V3" i="44"/>
  <c r="AM13" i="43"/>
  <c r="AQ8" i="43"/>
  <c r="AQ13" i="43" s="1"/>
  <c r="K21" i="44"/>
  <c r="K17" i="44" s="1"/>
  <c r="AL24" i="29"/>
  <c r="AA38" i="29"/>
  <c r="S73" i="44"/>
  <c r="S34" i="44"/>
  <c r="S33" i="44"/>
  <c r="AT13" i="29"/>
  <c r="BN21" i="40"/>
  <c r="CP190" i="40"/>
  <c r="CH20" i="40"/>
  <c r="BF178" i="40"/>
  <c r="BG150" i="40"/>
  <c r="AU195" i="40"/>
  <c r="CH19" i="40"/>
  <c r="AR188" i="40"/>
  <c r="CI190" i="40"/>
  <c r="CH190" i="40" s="1"/>
  <c r="BO95" i="40"/>
  <c r="BO185" i="40"/>
  <c r="BO191" i="40" s="1"/>
  <c r="BO193" i="40" s="1"/>
  <c r="AS191" i="40"/>
  <c r="AS193" i="40" s="1"/>
  <c r="AR191" i="40"/>
  <c r="BV183" i="40"/>
  <c r="BV195" i="40"/>
  <c r="BH181" i="40"/>
  <c r="AS183" i="40"/>
  <c r="BT10" i="40"/>
  <c r="BS10" i="40"/>
  <c r="CG10" i="40" s="1"/>
  <c r="BF73" i="40"/>
  <c r="BI146" i="40"/>
  <c r="BI185" i="40"/>
  <c r="BI191" i="40"/>
  <c r="BI193" i="40" s="1"/>
  <c r="AQ178" i="40"/>
  <c r="BE178" i="40" s="1"/>
  <c r="I70" i="44"/>
  <c r="AE168" i="45"/>
  <c r="BF153" i="40"/>
  <c r="I69" i="44"/>
  <c r="I75" i="44"/>
  <c r="I33" i="44"/>
  <c r="CH150" i="40"/>
  <c r="CI150" i="40"/>
  <c r="AR86" i="40"/>
  <c r="AQ23" i="40"/>
  <c r="BE23" i="40"/>
  <c r="AS198" i="40"/>
  <c r="BE187" i="40"/>
  <c r="BN186" i="40"/>
  <c r="BN191" i="40"/>
  <c r="BN193" i="40" s="1"/>
  <c r="BN181" i="40"/>
  <c r="BS153" i="40"/>
  <c r="CG153" i="40"/>
  <c r="BF80" i="40"/>
  <c r="BM146" i="40"/>
  <c r="BM185" i="40"/>
  <c r="BM191" i="40" s="1"/>
  <c r="BM193" i="40" s="1"/>
  <c r="CP186" i="40"/>
  <c r="CP181" i="40"/>
  <c r="CI187" i="40"/>
  <c r="CH67" i="40"/>
  <c r="AR190" i="40"/>
  <c r="CS167" i="40"/>
  <c r="BG187" i="40"/>
  <c r="BT186" i="40"/>
  <c r="BT181" i="40"/>
  <c r="BS178" i="40"/>
  <c r="CG178" i="40"/>
  <c r="AZ183" i="40"/>
  <c r="AZ195" i="40"/>
  <c r="BQ192" i="40"/>
  <c r="BQ167" i="40"/>
  <c r="BF157" i="40"/>
  <c r="BT86" i="40"/>
  <c r="BS24" i="40"/>
  <c r="CG24" i="40" s="1"/>
  <c r="CE193" i="40"/>
  <c r="CH40" i="40"/>
  <c r="CP10" i="40"/>
  <c r="BN10" i="40"/>
  <c r="CJ181" i="40"/>
  <c r="CJ186" i="40"/>
  <c r="CH186" i="40" s="1"/>
  <c r="CH178" i="40"/>
  <c r="CH24" i="40"/>
  <c r="AQ153" i="40"/>
  <c r="BE153" i="40" s="1"/>
  <c r="AR167" i="40"/>
  <c r="CH79" i="40"/>
  <c r="BT150" i="40"/>
  <c r="BS150" i="40" s="1"/>
  <c r="CG150" i="40" s="1"/>
  <c r="BS148" i="40"/>
  <c r="CG148" i="40"/>
  <c r="CI189" i="40"/>
  <c r="CH189" i="40"/>
  <c r="AR21" i="40"/>
  <c r="AQ19" i="40"/>
  <c r="BE19" i="40"/>
  <c r="BT146" i="40"/>
  <c r="AQ190" i="40"/>
  <c r="BE190" i="40" s="1"/>
  <c r="W33" i="44"/>
  <c r="AQ150" i="40"/>
  <c r="BE150" i="40" s="1"/>
  <c r="AQ21" i="40"/>
  <c r="BE21" i="40" s="1"/>
  <c r="AF75" i="43"/>
  <c r="I77" i="44"/>
  <c r="S76" i="43" s="1"/>
  <c r="AA96" i="29"/>
  <c r="U77" i="44"/>
  <c r="W21" i="44"/>
  <c r="AM75" i="43"/>
  <c r="K22" i="44"/>
  <c r="W23" i="44"/>
  <c r="W22" i="44" s="1"/>
  <c r="BM75" i="43"/>
  <c r="CH21" i="40"/>
  <c r="AR193" i="40"/>
  <c r="CH187" i="40"/>
  <c r="CI191" i="40"/>
  <c r="CH191" i="40" s="1"/>
  <c r="AS195" i="40"/>
  <c r="CI193" i="40"/>
  <c r="CH193" i="40" s="1"/>
  <c r="C56" i="33"/>
  <c r="F5" i="33"/>
  <c r="F10" i="33"/>
  <c r="G6" i="33"/>
  <c r="C38" i="36"/>
  <c r="C68" i="33"/>
  <c r="C73" i="33"/>
  <c r="C21" i="36"/>
  <c r="F21" i="33"/>
  <c r="AT52" i="43"/>
  <c r="F49" i="33"/>
  <c r="J49" i="33"/>
  <c r="C49" i="36"/>
  <c r="F49" i="36" s="1"/>
  <c r="F70" i="36" s="1"/>
  <c r="C31" i="36"/>
  <c r="F5" i="36"/>
  <c r="F11" i="36"/>
  <c r="C73" i="36"/>
  <c r="F24" i="36"/>
  <c r="G41" i="33"/>
  <c r="G68" i="33" s="1"/>
  <c r="J41" i="33"/>
  <c r="M41" i="33"/>
  <c r="G50" i="33"/>
  <c r="J50" i="33"/>
  <c r="M50" i="33" s="1"/>
  <c r="G49" i="33"/>
  <c r="C9" i="36"/>
  <c r="C8" i="36" s="1"/>
  <c r="C4" i="33"/>
  <c r="C3" i="33" s="1"/>
  <c r="F11" i="33"/>
  <c r="G11" i="33" s="1"/>
  <c r="C9" i="33"/>
  <c r="C8" i="33" s="1"/>
  <c r="C48" i="33"/>
  <c r="F24" i="33"/>
  <c r="F7" i="33"/>
  <c r="J7" i="33" s="1"/>
  <c r="F27" i="33"/>
  <c r="J27" i="33" s="1"/>
  <c r="C50" i="36"/>
  <c r="F50" i="36" s="1"/>
  <c r="F38" i="33"/>
  <c r="F31" i="36"/>
  <c r="F73" i="36"/>
  <c r="F9" i="36"/>
  <c r="F8" i="36" s="1"/>
  <c r="J31" i="33"/>
  <c r="M31" i="33" s="1"/>
  <c r="G31" i="33"/>
  <c r="G21" i="33"/>
  <c r="J21" i="33"/>
  <c r="J10" i="33"/>
  <c r="G27" i="33"/>
  <c r="F4" i="33"/>
  <c r="F3" i="33" s="1"/>
  <c r="F57" i="33"/>
  <c r="C57" i="36"/>
  <c r="C41" i="36"/>
  <c r="F41" i="36" s="1"/>
  <c r="F30" i="33"/>
  <c r="G19" i="33"/>
  <c r="F15" i="33"/>
  <c r="C15" i="36"/>
  <c r="C13" i="33"/>
  <c r="C23" i="36"/>
  <c r="F23" i="36"/>
  <c r="F23" i="33"/>
  <c r="G23" i="33"/>
  <c r="F26" i="33"/>
  <c r="C26" i="36"/>
  <c r="F26" i="36" s="1"/>
  <c r="C32" i="36"/>
  <c r="C30" i="33"/>
  <c r="G64" i="33"/>
  <c r="J64" i="33"/>
  <c r="M64" i="33"/>
  <c r="G24" i="33"/>
  <c r="J24" i="33"/>
  <c r="M24" i="33"/>
  <c r="C34" i="33"/>
  <c r="C35" i="36"/>
  <c r="F35" i="36"/>
  <c r="F35" i="33"/>
  <c r="G38" i="33"/>
  <c r="F68" i="33"/>
  <c r="J38" i="33"/>
  <c r="J68" i="33" s="1"/>
  <c r="J11" i="33"/>
  <c r="M11" i="33" s="1"/>
  <c r="M10" i="33"/>
  <c r="F73" i="33"/>
  <c r="J5" i="33"/>
  <c r="M5" i="33"/>
  <c r="G5" i="33"/>
  <c r="J48" i="33"/>
  <c r="F44" i="33"/>
  <c r="C44" i="36"/>
  <c r="F44" i="36"/>
  <c r="AT6" i="43"/>
  <c r="G10" i="33"/>
  <c r="G73" i="33" s="1"/>
  <c r="F9" i="33"/>
  <c r="F8" i="33"/>
  <c r="C25" i="36"/>
  <c r="F25" i="36" s="1"/>
  <c r="F25" i="33"/>
  <c r="F39" i="33"/>
  <c r="C37" i="33"/>
  <c r="C33" i="33" s="1"/>
  <c r="C69" i="33"/>
  <c r="C39" i="36"/>
  <c r="F39" i="36" s="1"/>
  <c r="F48" i="33"/>
  <c r="C18" i="36"/>
  <c r="F18" i="36" s="1"/>
  <c r="F17" i="36" s="1"/>
  <c r="F18" i="33"/>
  <c r="C72" i="33"/>
  <c r="C46" i="36"/>
  <c r="F46" i="36" s="1"/>
  <c r="F46" i="33"/>
  <c r="C43" i="33"/>
  <c r="C42" i="33" s="1"/>
  <c r="C54" i="36"/>
  <c r="F54" i="36" s="1"/>
  <c r="F54" i="33"/>
  <c r="J23" i="33"/>
  <c r="M23" i="33" s="1"/>
  <c r="M49" i="33"/>
  <c r="J32" i="33"/>
  <c r="G32" i="33"/>
  <c r="G30" i="33" s="1"/>
  <c r="C20" i="36"/>
  <c r="F20" i="36"/>
  <c r="F20" i="33"/>
  <c r="F14" i="33"/>
  <c r="J14" i="33" s="1"/>
  <c r="C14" i="36"/>
  <c r="F14" i="36"/>
  <c r="C52" i="36"/>
  <c r="F52" i="36" s="1"/>
  <c r="F75" i="36" s="1"/>
  <c r="AT13" i="43"/>
  <c r="AT73" i="43"/>
  <c r="C70" i="33"/>
  <c r="AO51" i="29"/>
  <c r="AT47" i="43"/>
  <c r="C58" i="33"/>
  <c r="C55" i="33" s="1"/>
  <c r="AO13" i="29"/>
  <c r="M21" i="33"/>
  <c r="C68" i="36"/>
  <c r="F38" i="36"/>
  <c r="J52" i="33"/>
  <c r="M52" i="33"/>
  <c r="G52" i="33"/>
  <c r="F21" i="36"/>
  <c r="F15" i="36"/>
  <c r="AO38" i="29"/>
  <c r="AO72" i="29"/>
  <c r="AC42" i="43"/>
  <c r="AC47" i="43" s="1"/>
  <c r="AA42" i="43"/>
  <c r="X47" i="43"/>
  <c r="Y42" i="43"/>
  <c r="F28" i="33"/>
  <c r="C22" i="33"/>
  <c r="C28" i="36"/>
  <c r="F53" i="33"/>
  <c r="C53" i="36"/>
  <c r="C51" i="33"/>
  <c r="C47" i="33"/>
  <c r="C75" i="33"/>
  <c r="G48" i="33"/>
  <c r="C71" i="33"/>
  <c r="F60" i="33"/>
  <c r="C16" i="36"/>
  <c r="F16" i="36" s="1"/>
  <c r="Y43" i="43"/>
  <c r="AC43" i="43"/>
  <c r="AA43" i="43"/>
  <c r="AT65" i="43"/>
  <c r="AO64" i="29"/>
  <c r="AC72" i="43"/>
  <c r="AA72" i="43"/>
  <c r="AA73" i="43" s="1"/>
  <c r="X73" i="43"/>
  <c r="F45" i="33"/>
  <c r="C45" i="36"/>
  <c r="F36" i="33"/>
  <c r="C36" i="36"/>
  <c r="AT38" i="43"/>
  <c r="C40" i="36"/>
  <c r="F40" i="33"/>
  <c r="AO46" i="29"/>
  <c r="C64" i="36"/>
  <c r="F64" i="36"/>
  <c r="C61" i="36"/>
  <c r="F61" i="33"/>
  <c r="F57" i="36"/>
  <c r="F56" i="36" s="1"/>
  <c r="C56" i="36"/>
  <c r="J57" i="33"/>
  <c r="J56" i="33" s="1"/>
  <c r="G57" i="33"/>
  <c r="G56" i="33" s="1"/>
  <c r="F56" i="33"/>
  <c r="J26" i="33"/>
  <c r="M26" i="33" s="1"/>
  <c r="G26" i="33"/>
  <c r="M38" i="33"/>
  <c r="J73" i="33"/>
  <c r="C74" i="33"/>
  <c r="C17" i="36"/>
  <c r="C70" i="36"/>
  <c r="J9" i="33"/>
  <c r="J8" i="33" s="1"/>
  <c r="J44" i="33"/>
  <c r="M44" i="33" s="1"/>
  <c r="G44" i="33"/>
  <c r="J15" i="33"/>
  <c r="G15" i="33"/>
  <c r="G35" i="33"/>
  <c r="J35" i="33"/>
  <c r="M35" i="33"/>
  <c r="F32" i="36"/>
  <c r="F30" i="36" s="1"/>
  <c r="C30" i="36"/>
  <c r="M32" i="33"/>
  <c r="J30" i="33"/>
  <c r="G54" i="33"/>
  <c r="J54" i="33"/>
  <c r="M54" i="33" s="1"/>
  <c r="J46" i="33"/>
  <c r="M46" i="33" s="1"/>
  <c r="G46" i="33"/>
  <c r="X75" i="43"/>
  <c r="X80" i="43" s="1"/>
  <c r="J20" i="33"/>
  <c r="J70" i="33" s="1"/>
  <c r="G20" i="33"/>
  <c r="G70" i="33" s="1"/>
  <c r="F70" i="33"/>
  <c r="G14" i="33"/>
  <c r="F17" i="33"/>
  <c r="J18" i="33"/>
  <c r="M18" i="33" s="1"/>
  <c r="M17" i="33" s="1"/>
  <c r="G18" i="33"/>
  <c r="G39" i="33"/>
  <c r="J39" i="33"/>
  <c r="M39" i="33"/>
  <c r="G25" i="33"/>
  <c r="J25" i="33"/>
  <c r="M25" i="33"/>
  <c r="G28" i="33"/>
  <c r="J28" i="33"/>
  <c r="M28" i="33" s="1"/>
  <c r="J60" i="33"/>
  <c r="M60" i="33" s="1"/>
  <c r="G60" i="33"/>
  <c r="C13" i="36"/>
  <c r="F53" i="36"/>
  <c r="C51" i="36"/>
  <c r="C76" i="33"/>
  <c r="J53" i="33"/>
  <c r="J75" i="33" s="1"/>
  <c r="G53" i="33"/>
  <c r="F51" i="33"/>
  <c r="F47" i="33" s="1"/>
  <c r="F75" i="33"/>
  <c r="F28" i="36"/>
  <c r="C75" i="36"/>
  <c r="F61" i="36"/>
  <c r="F58" i="36"/>
  <c r="C58" i="36"/>
  <c r="G40" i="33"/>
  <c r="J40" i="33"/>
  <c r="J37" i="33" s="1"/>
  <c r="F69" i="33"/>
  <c r="F37" i="33"/>
  <c r="C43" i="36"/>
  <c r="C42" i="36"/>
  <c r="F45" i="36"/>
  <c r="F40" i="36"/>
  <c r="C69" i="36"/>
  <c r="C37" i="36"/>
  <c r="F36" i="36"/>
  <c r="C34" i="36"/>
  <c r="C33" i="36" s="1"/>
  <c r="F43" i="33"/>
  <c r="F42" i="33" s="1"/>
  <c r="J45" i="33"/>
  <c r="M45" i="33" s="1"/>
  <c r="G45" i="33"/>
  <c r="G43" i="33" s="1"/>
  <c r="G42" i="33" s="1"/>
  <c r="M68" i="33"/>
  <c r="J61" i="33"/>
  <c r="F58" i="33"/>
  <c r="F55" i="33" s="1"/>
  <c r="G61" i="33"/>
  <c r="G58" i="33" s="1"/>
  <c r="J36" i="33"/>
  <c r="G36" i="33"/>
  <c r="G34" i="33" s="1"/>
  <c r="F34" i="33"/>
  <c r="F33" i="33" s="1"/>
  <c r="M57" i="33"/>
  <c r="M56" i="33" s="1"/>
  <c r="C55" i="36"/>
  <c r="M15" i="33"/>
  <c r="G17" i="33"/>
  <c r="J17" i="33"/>
  <c r="M20" i="33"/>
  <c r="M53" i="33"/>
  <c r="M75" i="33" s="1"/>
  <c r="G75" i="33"/>
  <c r="M36" i="33"/>
  <c r="J34" i="33"/>
  <c r="J33" i="33" s="1"/>
  <c r="F34" i="36"/>
  <c r="G69" i="33"/>
  <c r="G37" i="33"/>
  <c r="M34" i="33"/>
  <c r="M27" i="33" l="1"/>
  <c r="F7" i="36"/>
  <c r="F4" i="36" s="1"/>
  <c r="F3" i="36" s="1"/>
  <c r="C72" i="36"/>
  <c r="C4" i="36"/>
  <c r="C3" i="36" s="1"/>
  <c r="F13" i="33"/>
  <c r="F72" i="33"/>
  <c r="G16" i="33"/>
  <c r="J16" i="33"/>
  <c r="M16" i="33" s="1"/>
  <c r="M7" i="33"/>
  <c r="M4" i="33" s="1"/>
  <c r="M3" i="33" s="1"/>
  <c r="J4" i="33"/>
  <c r="J3" i="33" s="1"/>
  <c r="F29" i="36"/>
  <c r="C22" i="36"/>
  <c r="C12" i="36" s="1"/>
  <c r="C65" i="36" s="1"/>
  <c r="C71" i="36"/>
  <c r="F68" i="36"/>
  <c r="C48" i="36"/>
  <c r="C47" i="36" s="1"/>
  <c r="M30" i="33"/>
  <c r="G7" i="33"/>
  <c r="G4" i="33" s="1"/>
  <c r="G3" i="33" s="1"/>
  <c r="F43" i="36"/>
  <c r="F42" i="36" s="1"/>
  <c r="G72" i="33"/>
  <c r="F48" i="36"/>
  <c r="M48" i="33"/>
  <c r="F29" i="33"/>
  <c r="J43" i="33"/>
  <c r="J42" i="33" s="1"/>
  <c r="M70" i="33"/>
  <c r="G51" i="33"/>
  <c r="G47" i="33" s="1"/>
  <c r="F55" i="36"/>
  <c r="G33" i="33"/>
  <c r="C74" i="36"/>
  <c r="C76" i="36" s="1"/>
  <c r="F51" i="36"/>
  <c r="G13" i="33"/>
  <c r="G55" i="33"/>
  <c r="G9" i="33"/>
  <c r="G8" i="33" s="1"/>
  <c r="M43" i="33"/>
  <c r="M42" i="33" s="1"/>
  <c r="BQ75" i="43"/>
  <c r="M14" i="33"/>
  <c r="J13" i="33"/>
  <c r="J72" i="33"/>
  <c r="F37" i="36"/>
  <c r="F33" i="36" s="1"/>
  <c r="F69" i="36"/>
  <c r="M9" i="33"/>
  <c r="M8" i="33" s="1"/>
  <c r="M73" i="33"/>
  <c r="F13" i="36"/>
  <c r="F12" i="36" s="1"/>
  <c r="F72" i="36"/>
  <c r="F22" i="36"/>
  <c r="F71" i="36"/>
  <c r="F47" i="36"/>
  <c r="M51" i="33"/>
  <c r="M47" i="33" s="1"/>
  <c r="BF187" i="40"/>
  <c r="S74" i="44"/>
  <c r="CH8" i="40"/>
  <c r="CI10" i="40"/>
  <c r="S21" i="36"/>
  <c r="H17" i="36"/>
  <c r="CF195" i="40"/>
  <c r="Y4" i="33"/>
  <c r="Y3" i="33" s="1"/>
  <c r="W55" i="33"/>
  <c r="M40" i="33"/>
  <c r="M37" i="33" s="1"/>
  <c r="M33" i="33" s="1"/>
  <c r="M61" i="33"/>
  <c r="J51" i="33"/>
  <c r="J47" i="33" s="1"/>
  <c r="CI86" i="40"/>
  <c r="H66" i="44"/>
  <c r="BB74" i="29"/>
  <c r="BB76" i="29" s="1"/>
  <c r="BF21" i="40"/>
  <c r="BK10" i="40"/>
  <c r="S71" i="36"/>
  <c r="J55" i="36"/>
  <c r="J65" i="36" s="1"/>
  <c r="CE195" i="40"/>
  <c r="CH159" i="40"/>
  <c r="CS192" i="40"/>
  <c r="BF41" i="40"/>
  <c r="C66" i="14"/>
  <c r="K65" i="36"/>
  <c r="BT188" i="40"/>
  <c r="BU191" i="40"/>
  <c r="O12" i="44"/>
  <c r="O66" i="44" s="1"/>
  <c r="Q66" i="44"/>
  <c r="T12" i="44"/>
  <c r="R72" i="44"/>
  <c r="AQ10" i="40"/>
  <c r="BE10" i="40" s="1"/>
  <c r="U33" i="33"/>
  <c r="AU17" i="29"/>
  <c r="AU38" i="29" s="1"/>
  <c r="AT38" i="29"/>
  <c r="W25" i="44"/>
  <c r="BH72" i="29"/>
  <c r="Y9" i="26"/>
  <c r="Y136" i="26" s="1"/>
  <c r="P72" i="33"/>
  <c r="P74" i="33" s="1"/>
  <c r="P76" i="33" s="1"/>
  <c r="T72" i="33"/>
  <c r="O9" i="33"/>
  <c r="O8" i="33" s="1"/>
  <c r="S9" i="33"/>
  <c r="S8" i="33" s="1"/>
  <c r="Q17" i="33"/>
  <c r="R70" i="33"/>
  <c r="I70" i="33"/>
  <c r="I74" i="33" s="1"/>
  <c r="I76" i="33" s="1"/>
  <c r="I22" i="33"/>
  <c r="I12" i="33" s="1"/>
  <c r="Q71" i="33"/>
  <c r="AC72" i="40"/>
  <c r="Y24" i="33"/>
  <c r="P22" i="33"/>
  <c r="P12" i="33" s="1"/>
  <c r="T22" i="33"/>
  <c r="T12" i="33" s="1"/>
  <c r="T65" i="33" s="1"/>
  <c r="BN85" i="40"/>
  <c r="CP85" i="40"/>
  <c r="CH85" i="40" s="1"/>
  <c r="V89" i="40"/>
  <c r="Y35" i="33"/>
  <c r="Y34" i="33" s="1"/>
  <c r="N34" i="33"/>
  <c r="N33" i="33" s="1"/>
  <c r="Y92" i="40"/>
  <c r="Q37" i="33"/>
  <c r="U37" i="33"/>
  <c r="Y38" i="33"/>
  <c r="O43" i="33"/>
  <c r="O42" i="33" s="1"/>
  <c r="P43" i="33"/>
  <c r="P42" i="33" s="1"/>
  <c r="T43" i="33"/>
  <c r="T42" i="33" s="1"/>
  <c r="Q48" i="33"/>
  <c r="Q47" i="33" s="1"/>
  <c r="U48" i="33"/>
  <c r="U47" i="33" s="1"/>
  <c r="Y54" i="33"/>
  <c r="N55" i="33"/>
  <c r="U68" i="33"/>
  <c r="T69" i="33"/>
  <c r="O72" i="33"/>
  <c r="Q9" i="36"/>
  <c r="Q8" i="36" s="1"/>
  <c r="Q73" i="36"/>
  <c r="K12" i="36"/>
  <c r="S34" i="36"/>
  <c r="L65" i="36"/>
  <c r="J58" i="36"/>
  <c r="N58" i="36"/>
  <c r="N55" i="36" s="1"/>
  <c r="N65" i="36" s="1"/>
  <c r="AL12" i="29"/>
  <c r="R11" i="44"/>
  <c r="V38" i="29"/>
  <c r="R16" i="44"/>
  <c r="W16" i="44" s="1"/>
  <c r="U16" i="33"/>
  <c r="AN25" i="29"/>
  <c r="AT25" i="29"/>
  <c r="AU25" i="29" s="1"/>
  <c r="AL30" i="29"/>
  <c r="U25" i="33"/>
  <c r="U22" i="33" s="1"/>
  <c r="O31" i="36"/>
  <c r="R31" i="44"/>
  <c r="CO95" i="40"/>
  <c r="AB146" i="40"/>
  <c r="AB185" i="40"/>
  <c r="AB191" i="40" s="1"/>
  <c r="AB193" i="40" s="1"/>
  <c r="AB197" i="40" s="1"/>
  <c r="AA53" i="29"/>
  <c r="AN53" i="29"/>
  <c r="AT53" i="29"/>
  <c r="AD156" i="40"/>
  <c r="BH64" i="29"/>
  <c r="S74" i="29"/>
  <c r="AQ75" i="29"/>
  <c r="AQ78" i="29" s="1"/>
  <c r="BK74" i="29"/>
  <c r="BK76" i="29" s="1"/>
  <c r="BT167" i="40"/>
  <c r="BG167" i="40"/>
  <c r="I57" i="44"/>
  <c r="I56" i="44" s="1"/>
  <c r="I17" i="44"/>
  <c r="I12" i="44" s="1"/>
  <c r="CK180" i="40"/>
  <c r="CH180" i="40" s="1"/>
  <c r="U180" i="40"/>
  <c r="BI180" i="40"/>
  <c r="W54" i="33"/>
  <c r="Q54" i="36"/>
  <c r="N23" i="33"/>
  <c r="H23" i="36"/>
  <c r="Q4" i="33"/>
  <c r="Q3" i="33" s="1"/>
  <c r="N21" i="33"/>
  <c r="W22" i="33"/>
  <c r="W12" i="33" s="1"/>
  <c r="CP82" i="40"/>
  <c r="U82" i="40"/>
  <c r="Q30" i="33"/>
  <c r="U30" i="33"/>
  <c r="U85" i="40"/>
  <c r="BG85" i="40"/>
  <c r="P55" i="33"/>
  <c r="Y57" i="33"/>
  <c r="Y56" i="33" s="1"/>
  <c r="N58" i="33"/>
  <c r="J63" i="33"/>
  <c r="M63" i="33" s="1"/>
  <c r="M69" i="33" s="1"/>
  <c r="Q70" i="33"/>
  <c r="P71" i="33"/>
  <c r="S5" i="36"/>
  <c r="H30" i="36"/>
  <c r="I74" i="36"/>
  <c r="I76" i="36" s="1"/>
  <c r="M74" i="36"/>
  <c r="M76" i="36" s="1"/>
  <c r="S57" i="36"/>
  <c r="S56" i="36" s="1"/>
  <c r="S61" i="36"/>
  <c r="S64" i="36"/>
  <c r="I73" i="36"/>
  <c r="U3" i="29"/>
  <c r="U6" i="29" s="1"/>
  <c r="U74" i="29" s="1"/>
  <c r="AW74" i="29" s="1"/>
  <c r="AW76" i="29" s="1"/>
  <c r="CO7" i="40"/>
  <c r="BM7" i="40"/>
  <c r="AN8" i="29"/>
  <c r="AN13" i="29" s="1"/>
  <c r="AN15" i="29"/>
  <c r="AH15" i="29"/>
  <c r="R15" i="44"/>
  <c r="AL17" i="29"/>
  <c r="U15" i="33"/>
  <c r="AN24" i="29"/>
  <c r="X95" i="29"/>
  <c r="AA95" i="29" s="1"/>
  <c r="BL31" i="29"/>
  <c r="BF82" i="29"/>
  <c r="BM80" i="40"/>
  <c r="CO80" i="40"/>
  <c r="AL34" i="29"/>
  <c r="R28" i="44"/>
  <c r="W28" i="44" s="1"/>
  <c r="T38" i="29"/>
  <c r="T74" i="29" s="1"/>
  <c r="V46" i="29"/>
  <c r="V74" i="29" s="1"/>
  <c r="CQ95" i="40"/>
  <c r="AD185" i="40"/>
  <c r="AD191" i="40" s="1"/>
  <c r="AD193" i="40" s="1"/>
  <c r="AD197" i="40" s="1"/>
  <c r="AL79" i="29"/>
  <c r="BJ64" i="29"/>
  <c r="BJ74" i="29" s="1"/>
  <c r="BJ76" i="29" s="1"/>
  <c r="BL63" i="29"/>
  <c r="BL64" i="29" s="1"/>
  <c r="AS75" i="29"/>
  <c r="AC76" i="29"/>
  <c r="W10" i="40"/>
  <c r="BL32" i="29"/>
  <c r="W4" i="33"/>
  <c r="W3" i="33" s="1"/>
  <c r="N72" i="33"/>
  <c r="R72" i="33"/>
  <c r="R74" i="33" s="1"/>
  <c r="R76" i="33" s="1"/>
  <c r="Q9" i="33"/>
  <c r="Q8" i="33" s="1"/>
  <c r="Y15" i="33"/>
  <c r="Y16" i="33"/>
  <c r="C17" i="33"/>
  <c r="C12" i="33" s="1"/>
  <c r="C65" i="33" s="1"/>
  <c r="P70" i="33"/>
  <c r="T70" i="33"/>
  <c r="O71" i="33"/>
  <c r="W72" i="40"/>
  <c r="S71" i="33"/>
  <c r="R22" i="33"/>
  <c r="R12" i="33" s="1"/>
  <c r="W91" i="40"/>
  <c r="O37" i="33"/>
  <c r="O33" i="33" s="1"/>
  <c r="O65" i="33" s="1"/>
  <c r="AA94" i="40"/>
  <c r="S37" i="33"/>
  <c r="S33" i="33" s="1"/>
  <c r="W68" i="33"/>
  <c r="W74" i="33" s="1"/>
  <c r="Y39" i="33"/>
  <c r="Y69" i="33" s="1"/>
  <c r="N43" i="33"/>
  <c r="N42" i="33" s="1"/>
  <c r="Y44" i="33"/>
  <c r="Y43" i="33" s="1"/>
  <c r="Y42" i="33" s="1"/>
  <c r="R43" i="33"/>
  <c r="R42" i="33" s="1"/>
  <c r="I47" i="33"/>
  <c r="R47" i="33"/>
  <c r="O48" i="33"/>
  <c r="O47" i="33" s="1"/>
  <c r="S48" i="33"/>
  <c r="S47" i="33" s="1"/>
  <c r="S65" i="33" s="1"/>
  <c r="Y53" i="33"/>
  <c r="E65" i="33"/>
  <c r="I55" i="33"/>
  <c r="R55" i="33"/>
  <c r="Q58" i="33"/>
  <c r="Q55" i="33" s="1"/>
  <c r="U58" i="33"/>
  <c r="U55" i="33" s="1"/>
  <c r="Y61" i="33"/>
  <c r="Y58" i="33" s="1"/>
  <c r="Q68" i="33"/>
  <c r="Q74" i="33" s="1"/>
  <c r="Q76" i="33" s="1"/>
  <c r="R71" i="33"/>
  <c r="I4" i="36"/>
  <c r="I3" i="36" s="1"/>
  <c r="I65" i="36" s="1"/>
  <c r="M4" i="36"/>
  <c r="M3" i="36" s="1"/>
  <c r="S19" i="36"/>
  <c r="K37" i="36"/>
  <c r="K33" i="36" s="1"/>
  <c r="O37" i="36"/>
  <c r="O33" i="36" s="1"/>
  <c r="J69" i="36"/>
  <c r="J74" i="36" s="1"/>
  <c r="J76" i="36" s="1"/>
  <c r="N69" i="36"/>
  <c r="N74" i="36" s="1"/>
  <c r="N76" i="36" s="1"/>
  <c r="H75" i="36"/>
  <c r="S52" i="36"/>
  <c r="L75" i="36"/>
  <c r="S60" i="36"/>
  <c r="H58" i="36"/>
  <c r="H55" i="36" s="1"/>
  <c r="E74" i="36"/>
  <c r="E76" i="36" s="1"/>
  <c r="K69" i="36"/>
  <c r="K74" i="36" s="1"/>
  <c r="K76" i="36" s="1"/>
  <c r="K71" i="36"/>
  <c r="CS7" i="40"/>
  <c r="BQ7" i="40"/>
  <c r="K15" i="44"/>
  <c r="AZ70" i="29"/>
  <c r="AZ38" i="29"/>
  <c r="BL17" i="29"/>
  <c r="BL38" i="29" s="1"/>
  <c r="W95" i="40"/>
  <c r="BA78" i="29"/>
  <c r="BA85" i="29" s="1"/>
  <c r="AT68" i="29"/>
  <c r="G61" i="44"/>
  <c r="AD74" i="29"/>
  <c r="AD76" i="29" s="1"/>
  <c r="L26" i="44"/>
  <c r="AS91" i="29"/>
  <c r="AR85" i="29" s="1"/>
  <c r="AR86" i="29" s="1"/>
  <c r="AS93" i="29" s="1"/>
  <c r="AO93" i="29" s="1"/>
  <c r="X9" i="26"/>
  <c r="X136" i="26" s="1"/>
  <c r="CP84" i="40"/>
  <c r="CP189" i="40" s="1"/>
  <c r="BN84" i="40"/>
  <c r="BN189" i="40" s="1"/>
  <c r="Q33" i="33"/>
  <c r="T74" i="33"/>
  <c r="T76" i="33" s="1"/>
  <c r="L65" i="33"/>
  <c r="T71" i="33"/>
  <c r="N75" i="33"/>
  <c r="M9" i="36"/>
  <c r="M8" i="36" s="1"/>
  <c r="M65" i="36" s="1"/>
  <c r="S38" i="36"/>
  <c r="S54" i="36"/>
  <c r="Q70" i="36"/>
  <c r="Q74" i="36" s="1"/>
  <c r="H72" i="36"/>
  <c r="Q72" i="36"/>
  <c r="CJ7" i="40"/>
  <c r="BH7" i="40"/>
  <c r="X13" i="29"/>
  <c r="X74" i="29" s="1"/>
  <c r="AH8" i="29"/>
  <c r="R20" i="44"/>
  <c r="O20" i="36"/>
  <c r="AD88" i="40"/>
  <c r="BH46" i="29"/>
  <c r="AT51" i="29"/>
  <c r="AL57" i="29"/>
  <c r="AL80" i="29" s="1"/>
  <c r="Q52" i="36"/>
  <c r="W52" i="33"/>
  <c r="BD74" i="29"/>
  <c r="BD76" i="29" s="1"/>
  <c r="U27" i="33"/>
  <c r="AC81" i="40" s="1"/>
  <c r="O69" i="33"/>
  <c r="O74" i="33" s="1"/>
  <c r="O76" i="33" s="1"/>
  <c r="S69" i="33"/>
  <c r="S74" i="33" s="1"/>
  <c r="S76" i="33" s="1"/>
  <c r="H73" i="36"/>
  <c r="L73" i="36"/>
  <c r="L74" i="36" s="1"/>
  <c r="L76" i="36" s="1"/>
  <c r="AB79" i="40"/>
  <c r="AL33" i="29"/>
  <c r="AL37" i="29"/>
  <c r="AT45" i="29"/>
  <c r="AT49" i="29"/>
  <c r="AU49" i="29" s="1"/>
  <c r="AU51" i="29" s="1"/>
  <c r="AT54" i="29"/>
  <c r="AU54" i="29" s="1"/>
  <c r="AR90" i="29"/>
  <c r="AR96" i="29" s="1"/>
  <c r="AU97" i="29" s="1"/>
  <c r="AJ189" i="40"/>
  <c r="AJ191" i="40" s="1"/>
  <c r="AJ193" i="40" s="1"/>
  <c r="CK5" i="40"/>
  <c r="BG5" i="40"/>
  <c r="CN6" i="40"/>
  <c r="CS6" i="40"/>
  <c r="BK6" i="40"/>
  <c r="BK189" i="40" s="1"/>
  <c r="CO6" i="40"/>
  <c r="BP7" i="40"/>
  <c r="BL7" i="40"/>
  <c r="BM8" i="40"/>
  <c r="CS8" i="40"/>
  <c r="CK9" i="40"/>
  <c r="CO9" i="40"/>
  <c r="CS86" i="40"/>
  <c r="BF30" i="40"/>
  <c r="BS50" i="40"/>
  <c r="CG50" i="40" s="1"/>
  <c r="AQ56" i="40"/>
  <c r="BE56" i="40" s="1"/>
  <c r="BS61" i="40"/>
  <c r="CG61" i="40" s="1"/>
  <c r="AQ65" i="40"/>
  <c r="BE65" i="40" s="1"/>
  <c r="S75" i="40"/>
  <c r="CH82" i="40"/>
  <c r="BS110" i="40"/>
  <c r="CG110" i="40" s="1"/>
  <c r="BF111" i="40"/>
  <c r="BF116" i="40"/>
  <c r="AQ118" i="40"/>
  <c r="BE118" i="40" s="1"/>
  <c r="BS118" i="40"/>
  <c r="CG118" i="40" s="1"/>
  <c r="CH120" i="40"/>
  <c r="CH125" i="40"/>
  <c r="BS139" i="40"/>
  <c r="CG139" i="40" s="1"/>
  <c r="CH161" i="40"/>
  <c r="CN181" i="40"/>
  <c r="BF180" i="40"/>
  <c r="BJ4" i="40"/>
  <c r="CM8" i="40"/>
  <c r="BS23" i="40"/>
  <c r="CG23" i="40" s="1"/>
  <c r="BF84" i="40"/>
  <c r="Z93" i="40"/>
  <c r="CP192" i="40"/>
  <c r="CH192" i="40" s="1"/>
  <c r="AQ175" i="40"/>
  <c r="BE175" i="40" s="1"/>
  <c r="BS175" i="40"/>
  <c r="CG175" i="40" s="1"/>
  <c r="AH24" i="48"/>
  <c r="AB101" i="45"/>
  <c r="U29" i="33"/>
  <c r="AC83" i="40" s="1"/>
  <c r="BJ98" i="40"/>
  <c r="BJ186" i="40" s="1"/>
  <c r="U98" i="40"/>
  <c r="Q69" i="33"/>
  <c r="O32" i="36"/>
  <c r="S32" i="36" s="1"/>
  <c r="X91" i="29"/>
  <c r="BB46" i="29"/>
  <c r="Z189" i="40"/>
  <c r="CK6" i="40"/>
  <c r="CH6" i="40" s="1"/>
  <c r="AI86" i="40"/>
  <c r="AI183" i="40" s="1"/>
  <c r="BQ86" i="40"/>
  <c r="CH32" i="40"/>
  <c r="CH37" i="40"/>
  <c r="BF45" i="40"/>
  <c r="BS48" i="40"/>
  <c r="CG48" i="40" s="1"/>
  <c r="CH56" i="40"/>
  <c r="AQ60" i="40"/>
  <c r="BE60" i="40" s="1"/>
  <c r="BS75" i="40"/>
  <c r="CG75" i="40" s="1"/>
  <c r="BF76" i="40"/>
  <c r="CP80" i="40"/>
  <c r="BN80" i="40"/>
  <c r="BF98" i="40"/>
  <c r="CH98" i="40"/>
  <c r="AQ102" i="40"/>
  <c r="BE102" i="40" s="1"/>
  <c r="BS102" i="40"/>
  <c r="CG102" i="40" s="1"/>
  <c r="BS117" i="40"/>
  <c r="CG117" i="40" s="1"/>
  <c r="BS176" i="40"/>
  <c r="CG176" i="40" s="1"/>
  <c r="X170" i="40"/>
  <c r="AQ14" i="40"/>
  <c r="BE14" i="40" s="1"/>
  <c r="CH25" i="40"/>
  <c r="BF31" i="40"/>
  <c r="BF56" i="40"/>
  <c r="CH62" i="40"/>
  <c r="CP185" i="40"/>
  <c r="CP191" i="40" s="1"/>
  <c r="CP193" i="40" s="1"/>
  <c r="AQ101" i="40"/>
  <c r="BE101" i="40" s="1"/>
  <c r="S113" i="40"/>
  <c r="BS113" i="40"/>
  <c r="CG113" i="40" s="1"/>
  <c r="BF128" i="40"/>
  <c r="BF133" i="40"/>
  <c r="BS145" i="40"/>
  <c r="CG145" i="40" s="1"/>
  <c r="S145" i="40"/>
  <c r="CN167" i="40"/>
  <c r="Y186" i="40"/>
  <c r="BS73" i="40"/>
  <c r="CG73" i="40" s="1"/>
  <c r="BS101" i="40"/>
  <c r="CG101" i="40" s="1"/>
  <c r="AQ111" i="40"/>
  <c r="BE111" i="40" s="1"/>
  <c r="BF118" i="40"/>
  <c r="BS125" i="40"/>
  <c r="CG125" i="40" s="1"/>
  <c r="CH126" i="40"/>
  <c r="BF131" i="40"/>
  <c r="BS132" i="40"/>
  <c r="CG132" i="40" s="1"/>
  <c r="AQ144" i="40"/>
  <c r="BE144" i="40" s="1"/>
  <c r="BR150" i="40"/>
  <c r="BO181" i="40"/>
  <c r="BF175" i="40"/>
  <c r="BF177" i="40"/>
  <c r="AS19" i="43"/>
  <c r="AC19" i="43"/>
  <c r="Y19" i="43"/>
  <c r="I11" i="44"/>
  <c r="K72" i="44"/>
  <c r="O30" i="44"/>
  <c r="W5" i="48"/>
  <c r="AA5" i="48"/>
  <c r="U14" i="45"/>
  <c r="U15" i="45" s="1"/>
  <c r="AE5" i="48"/>
  <c r="AI5" i="48"/>
  <c r="AC14" i="45"/>
  <c r="AC15" i="45" s="1"/>
  <c r="V62" i="45"/>
  <c r="V67" i="45" s="1"/>
  <c r="Y18" i="48"/>
  <c r="AC18" i="48"/>
  <c r="AG18" i="48"/>
  <c r="X18" i="48"/>
  <c r="AJ18" i="48" s="1"/>
  <c r="R67" i="45"/>
  <c r="AF18" i="48"/>
  <c r="Z67" i="45"/>
  <c r="AN19" i="48"/>
  <c r="AK19" i="48"/>
  <c r="U90" i="45"/>
  <c r="Z24" i="48"/>
  <c r="AC24" i="48"/>
  <c r="T291" i="45"/>
  <c r="T114" i="45"/>
  <c r="AD26" i="48"/>
  <c r="X291" i="45"/>
  <c r="X114" i="45"/>
  <c r="AB291" i="45"/>
  <c r="AB114" i="45"/>
  <c r="AH26" i="48"/>
  <c r="X28" i="48"/>
  <c r="AJ28" i="48" s="1"/>
  <c r="Q112" i="45"/>
  <c r="W28" i="48" s="1"/>
  <c r="U122" i="45"/>
  <c r="AA35" i="48"/>
  <c r="AI35" i="48"/>
  <c r="AC37" i="48"/>
  <c r="W138" i="45"/>
  <c r="R149" i="45"/>
  <c r="C192" i="45"/>
  <c r="AJ54" i="48"/>
  <c r="AJ65" i="48" s="1"/>
  <c r="X65" i="48"/>
  <c r="AC63" i="48"/>
  <c r="W256" i="45"/>
  <c r="AG63" i="48"/>
  <c r="AA256" i="45"/>
  <c r="X67" i="48"/>
  <c r="R265" i="45"/>
  <c r="AF67" i="48"/>
  <c r="Z265" i="45"/>
  <c r="AA72" i="48"/>
  <c r="U283" i="45"/>
  <c r="AI72" i="48"/>
  <c r="AC283" i="45"/>
  <c r="G125" i="21"/>
  <c r="G127" i="21" s="1"/>
  <c r="AA9" i="43"/>
  <c r="Y44" i="43"/>
  <c r="Y47" i="43" s="1"/>
  <c r="AA44" i="43"/>
  <c r="AA47" i="43" s="1"/>
  <c r="AY63" i="43"/>
  <c r="AZ63" i="43" s="1"/>
  <c r="AC63" i="43"/>
  <c r="Y63" i="43"/>
  <c r="AJ75" i="43"/>
  <c r="Y73" i="43"/>
  <c r="Y75" i="43" s="1"/>
  <c r="Y81" i="43" s="1"/>
  <c r="V18" i="44"/>
  <c r="G17" i="44"/>
  <c r="O22" i="44"/>
  <c r="O71" i="44"/>
  <c r="O75" i="44" s="1"/>
  <c r="O77" i="44" s="1"/>
  <c r="AB5" i="48"/>
  <c r="V14" i="45"/>
  <c r="V15" i="45" s="1"/>
  <c r="Y9" i="48"/>
  <c r="S30" i="45"/>
  <c r="S31" i="45" s="1"/>
  <c r="W30" i="45"/>
  <c r="W31" i="45" s="1"/>
  <c r="AC9" i="48"/>
  <c r="AG9" i="48"/>
  <c r="AA30" i="45"/>
  <c r="AA31" i="45" s="1"/>
  <c r="AN12" i="48"/>
  <c r="AK12" i="48"/>
  <c r="X31" i="45"/>
  <c r="Y90" i="45"/>
  <c r="AI24" i="48"/>
  <c r="W29" i="48"/>
  <c r="Q119" i="45"/>
  <c r="AE119" i="45" s="1"/>
  <c r="AA29" i="48"/>
  <c r="U119" i="45"/>
  <c r="Y119" i="45"/>
  <c r="AE29" i="48"/>
  <c r="AI29" i="48"/>
  <c r="AC119" i="45"/>
  <c r="W31" i="48"/>
  <c r="Q122" i="45"/>
  <c r="AE122" i="45" s="1"/>
  <c r="AE31" i="48"/>
  <c r="Y122" i="45"/>
  <c r="AI31" i="48"/>
  <c r="AC122" i="45"/>
  <c r="AC129" i="45" s="1"/>
  <c r="AC139" i="45" s="1"/>
  <c r="AN32" i="48"/>
  <c r="AK32" i="48"/>
  <c r="Z35" i="48"/>
  <c r="AD35" i="48"/>
  <c r="X129" i="45"/>
  <c r="AH35" i="48"/>
  <c r="AB129" i="45"/>
  <c r="A185" i="45"/>
  <c r="A189" i="45"/>
  <c r="W46" i="48"/>
  <c r="AE218" i="45"/>
  <c r="AA46" i="48"/>
  <c r="U218" i="45"/>
  <c r="AE46" i="48"/>
  <c r="Y218" i="45"/>
  <c r="Y219" i="45" s="1"/>
  <c r="AI46" i="48"/>
  <c r="AC218" i="45"/>
  <c r="AD46" i="48"/>
  <c r="X218" i="45"/>
  <c r="X219" i="45" s="1"/>
  <c r="CP146" i="40"/>
  <c r="CQ185" i="40"/>
  <c r="CQ191" i="40" s="1"/>
  <c r="CQ193" i="40" s="1"/>
  <c r="BF105" i="40"/>
  <c r="AQ108" i="40"/>
  <c r="BE108" i="40" s="1"/>
  <c r="CH110" i="40"/>
  <c r="CH111" i="40"/>
  <c r="AQ113" i="40"/>
  <c r="BE113" i="40" s="1"/>
  <c r="CH118" i="40"/>
  <c r="BS120" i="40"/>
  <c r="CG120" i="40" s="1"/>
  <c r="BF121" i="40"/>
  <c r="CH127" i="40"/>
  <c r="BF129" i="40"/>
  <c r="AQ132" i="40"/>
  <c r="BE132" i="40" s="1"/>
  <c r="CH134" i="40"/>
  <c r="AQ145" i="40"/>
  <c r="BE145" i="40" s="1"/>
  <c r="BP150" i="40"/>
  <c r="BR167" i="40"/>
  <c r="BI192" i="40"/>
  <c r="BR192" i="40"/>
  <c r="BR193" i="40" s="1"/>
  <c r="AF167" i="40"/>
  <c r="AF183" i="40" s="1"/>
  <c r="U162" i="40"/>
  <c r="AQ163" i="40"/>
  <c r="BE163" i="40" s="1"/>
  <c r="AQ165" i="40"/>
  <c r="BE165" i="40" s="1"/>
  <c r="BM181" i="40"/>
  <c r="BQ181" i="40"/>
  <c r="AQ174" i="40"/>
  <c r="BE174" i="40" s="1"/>
  <c r="AW191" i="40"/>
  <c r="AW193" i="40" s="1"/>
  <c r="AW195" i="40" s="1"/>
  <c r="BX191" i="40"/>
  <c r="BX193" i="40" s="1"/>
  <c r="BX195" i="40" s="1"/>
  <c r="CD191" i="40"/>
  <c r="CD193" i="40" s="1"/>
  <c r="CD195" i="40" s="1"/>
  <c r="AL38" i="43"/>
  <c r="AL75" i="43" s="1"/>
  <c r="AQ31" i="43"/>
  <c r="AO63" i="43"/>
  <c r="AQ63" i="43" s="1"/>
  <c r="U13" i="44"/>
  <c r="U12" i="44" s="1"/>
  <c r="U66" i="44" s="1"/>
  <c r="D30" i="44"/>
  <c r="D12" i="44" s="1"/>
  <c r="I31" i="44"/>
  <c r="I30" i="44" s="1"/>
  <c r="G30" i="44"/>
  <c r="V32" i="44"/>
  <c r="W32" i="44" s="1"/>
  <c r="V38" i="44"/>
  <c r="G37" i="44"/>
  <c r="G33" i="44" s="1"/>
  <c r="G69" i="44"/>
  <c r="G75" i="44" s="1"/>
  <c r="G77" i="44" s="1"/>
  <c r="G79" i="44" s="1"/>
  <c r="N70" i="44"/>
  <c r="N75" i="44" s="1"/>
  <c r="N77" i="44" s="1"/>
  <c r="S136" i="28"/>
  <c r="S14" i="45"/>
  <c r="S15" i="45" s="1"/>
  <c r="Y5" i="48"/>
  <c r="AC5" i="48"/>
  <c r="W14" i="45"/>
  <c r="W15" i="45" s="1"/>
  <c r="AG5" i="48"/>
  <c r="AA14" i="45"/>
  <c r="AA15" i="45" s="1"/>
  <c r="Q36" i="45"/>
  <c r="X15" i="48"/>
  <c r="W18" i="48"/>
  <c r="AA18" i="48"/>
  <c r="U67" i="45"/>
  <c r="AE18" i="48"/>
  <c r="AI18" i="48"/>
  <c r="AC67" i="45"/>
  <c r="AB18" i="48"/>
  <c r="AE66" i="45"/>
  <c r="AC90" i="45"/>
  <c r="AC101" i="45" s="1"/>
  <c r="X24" i="48"/>
  <c r="AJ24" i="48" s="1"/>
  <c r="AB24" i="48"/>
  <c r="V101" i="45"/>
  <c r="AF24" i="48"/>
  <c r="AK30" i="48"/>
  <c r="AN30" i="48"/>
  <c r="Y34" i="48"/>
  <c r="AG34" i="48"/>
  <c r="AA129" i="45"/>
  <c r="B189" i="45"/>
  <c r="B185" i="45"/>
  <c r="Q169" i="45"/>
  <c r="Q213" i="45" s="1"/>
  <c r="R213" i="45"/>
  <c r="X44" i="48" s="1"/>
  <c r="AJ44" i="48" s="1"/>
  <c r="C209" i="45"/>
  <c r="C205" i="45"/>
  <c r="C195" i="45"/>
  <c r="W50" i="48"/>
  <c r="AE225" i="45"/>
  <c r="AA50" i="48"/>
  <c r="U226" i="45"/>
  <c r="U227" i="45" s="1"/>
  <c r="AE50" i="48"/>
  <c r="Y226" i="45"/>
  <c r="Y227" i="45" s="1"/>
  <c r="AI50" i="48"/>
  <c r="AC226" i="45"/>
  <c r="AC227" i="45" s="1"/>
  <c r="AD50" i="48"/>
  <c r="X226" i="45"/>
  <c r="X227" i="45" s="1"/>
  <c r="Y55" i="48"/>
  <c r="S239" i="45"/>
  <c r="AG55" i="48"/>
  <c r="AA239" i="45"/>
  <c r="X278" i="45"/>
  <c r="AK21" i="48"/>
  <c r="Z26" i="48"/>
  <c r="AC8" i="43"/>
  <c r="AC13" i="43" s="1"/>
  <c r="Y8" i="43"/>
  <c r="Y13" i="43" s="1"/>
  <c r="AC71" i="43"/>
  <c r="AC73" i="43" s="1"/>
  <c r="Z73" i="43"/>
  <c r="Z75" i="43" s="1"/>
  <c r="BF73" i="43"/>
  <c r="BF75" i="43" s="1"/>
  <c r="D59" i="44"/>
  <c r="D56" i="44" s="1"/>
  <c r="D66" i="44" s="1"/>
  <c r="I60" i="44"/>
  <c r="I59" i="44" s="1"/>
  <c r="Q292" i="45"/>
  <c r="Q7" i="45"/>
  <c r="Q14" i="45" s="1"/>
  <c r="U292" i="45"/>
  <c r="U7" i="45"/>
  <c r="AA3" i="48" s="1"/>
  <c r="AA6" i="48" s="1"/>
  <c r="Y292" i="45"/>
  <c r="Y7" i="45"/>
  <c r="AE3" i="48" s="1"/>
  <c r="AE6" i="48" s="1"/>
  <c r="AC292" i="45"/>
  <c r="AC7" i="45"/>
  <c r="AI3" i="48" s="1"/>
  <c r="AI6" i="48" s="1"/>
  <c r="X5" i="48"/>
  <c r="AJ5" i="48" s="1"/>
  <c r="R14" i="45"/>
  <c r="R15" i="45" s="1"/>
  <c r="AF5" i="48"/>
  <c r="Z14" i="45"/>
  <c r="Z15" i="45" s="1"/>
  <c r="R293" i="45"/>
  <c r="Q20" i="45"/>
  <c r="R26" i="45"/>
  <c r="V293" i="45"/>
  <c r="V26" i="45"/>
  <c r="Z293" i="45"/>
  <c r="Z26" i="45"/>
  <c r="AE30" i="45"/>
  <c r="T31" i="45"/>
  <c r="AB31" i="45"/>
  <c r="AN20" i="48"/>
  <c r="AK20" i="48"/>
  <c r="Q90" i="45"/>
  <c r="AE90" i="45" s="1"/>
  <c r="T288" i="45"/>
  <c r="T294" i="45" s="1"/>
  <c r="T296" i="45" s="1"/>
  <c r="T159" i="45"/>
  <c r="T218" i="45" s="1"/>
  <c r="T219" i="45" s="1"/>
  <c r="AD42" i="48"/>
  <c r="X288" i="45"/>
  <c r="X294" i="45" s="1"/>
  <c r="X296" i="45" s="1"/>
  <c r="AH42" i="48"/>
  <c r="AB159" i="45"/>
  <c r="AB288" i="45"/>
  <c r="AB294" i="45" s="1"/>
  <c r="AB296" i="45" s="1"/>
  <c r="Z69" i="48"/>
  <c r="T278" i="45"/>
  <c r="AH69" i="48"/>
  <c r="AB278" i="45"/>
  <c r="AM35" i="43"/>
  <c r="AQ35" i="43" s="1"/>
  <c r="AS35" i="43"/>
  <c r="AA36" i="43"/>
  <c r="AA38" i="43" s="1"/>
  <c r="AO64" i="43"/>
  <c r="AQ64" i="43" s="1"/>
  <c r="T11" i="44"/>
  <c r="D71" i="44"/>
  <c r="AC145" i="28"/>
  <c r="T7" i="45"/>
  <c r="X7" i="45"/>
  <c r="AB7" i="45"/>
  <c r="U26" i="45"/>
  <c r="AA8" i="48" s="1"/>
  <c r="AA13" i="48" s="1"/>
  <c r="AC26" i="45"/>
  <c r="AI8" i="48" s="1"/>
  <c r="U30" i="45"/>
  <c r="U31" i="45" s="1"/>
  <c r="Y30" i="45"/>
  <c r="Y31" i="45" s="1"/>
  <c r="AC30" i="45"/>
  <c r="S62" i="45"/>
  <c r="S67" i="45" s="1"/>
  <c r="W62" i="45"/>
  <c r="W67" i="45" s="1"/>
  <c r="AA62" i="45"/>
  <c r="AA67" i="45" s="1"/>
  <c r="R90" i="45"/>
  <c r="R101" i="45" s="1"/>
  <c r="V90" i="45"/>
  <c r="Z90" i="45"/>
  <c r="Z101" i="45" s="1"/>
  <c r="Q91" i="45"/>
  <c r="Q100" i="45" s="1"/>
  <c r="X27" i="48"/>
  <c r="AJ27" i="48" s="1"/>
  <c r="Q111" i="45"/>
  <c r="W27" i="48" s="1"/>
  <c r="Z119" i="45"/>
  <c r="Z129" i="45" s="1"/>
  <c r="V122" i="45"/>
  <c r="Y33" i="48"/>
  <c r="S124" i="45"/>
  <c r="S129" i="45" s="1"/>
  <c r="W124" i="45"/>
  <c r="W129" i="45" s="1"/>
  <c r="AC33" i="48"/>
  <c r="AG33" i="48"/>
  <c r="AA124" i="45"/>
  <c r="T124" i="45"/>
  <c r="T129" i="45" s="1"/>
  <c r="AE126" i="45"/>
  <c r="Q136" i="45"/>
  <c r="Q137" i="45" s="1"/>
  <c r="R137" i="45"/>
  <c r="V138" i="45"/>
  <c r="AF37" i="48"/>
  <c r="Z138" i="45"/>
  <c r="S138" i="45"/>
  <c r="AA138" i="45"/>
  <c r="S149" i="45"/>
  <c r="W149" i="45"/>
  <c r="AA149" i="45"/>
  <c r="AK43" i="48"/>
  <c r="AN43" i="48"/>
  <c r="D195" i="45"/>
  <c r="D192" i="45"/>
  <c r="F189" i="45"/>
  <c r="D199" i="45"/>
  <c r="X46" i="48"/>
  <c r="AJ46" i="48" s="1"/>
  <c r="R218" i="45"/>
  <c r="R219" i="45" s="1"/>
  <c r="R223" i="45"/>
  <c r="Q222" i="45"/>
  <c r="Q223" i="45" s="1"/>
  <c r="T226" i="45"/>
  <c r="T227" i="45" s="1"/>
  <c r="AB226" i="45"/>
  <c r="AB227" i="45" s="1"/>
  <c r="T239" i="45"/>
  <c r="Z55" i="48"/>
  <c r="X239" i="45"/>
  <c r="X258" i="45" s="1"/>
  <c r="AH55" i="48"/>
  <c r="AB239" i="45"/>
  <c r="W239" i="45"/>
  <c r="W56" i="48"/>
  <c r="Q295" i="45"/>
  <c r="Q250" i="45"/>
  <c r="AE250" i="45" s="1"/>
  <c r="AA56" i="48"/>
  <c r="U295" i="45"/>
  <c r="U250" i="45"/>
  <c r="AE56" i="48"/>
  <c r="Y295" i="45"/>
  <c r="Y250" i="45"/>
  <c r="AI56" i="48"/>
  <c r="AC295" i="45"/>
  <c r="AC250" i="45"/>
  <c r="AC257" i="45" s="1"/>
  <c r="AC258" i="45" s="1"/>
  <c r="AK57" i="48"/>
  <c r="AN57" i="48"/>
  <c r="AK59" i="48"/>
  <c r="AN59" i="48"/>
  <c r="AN60" i="48"/>
  <c r="AK60" i="48"/>
  <c r="T257" i="45"/>
  <c r="T258" i="45" s="1"/>
  <c r="Y256" i="45"/>
  <c r="AC67" i="48"/>
  <c r="AC73" i="48" s="1"/>
  <c r="AC75" i="48" s="1"/>
  <c r="W265" i="45"/>
  <c r="AG67" i="48"/>
  <c r="AA265" i="45"/>
  <c r="V265" i="45"/>
  <c r="X71" i="48"/>
  <c r="AJ71" i="48" s="1"/>
  <c r="R282" i="45"/>
  <c r="Q274" i="45"/>
  <c r="W71" i="48" s="1"/>
  <c r="AB71" i="48"/>
  <c r="V282" i="45"/>
  <c r="AF71" i="48"/>
  <c r="Z282" i="45"/>
  <c r="Z278" i="45"/>
  <c r="Y284" i="45"/>
  <c r="W289" i="45"/>
  <c r="AB37" i="48"/>
  <c r="Y67" i="48"/>
  <c r="Y73" i="48" s="1"/>
  <c r="Y75" i="48" s="1"/>
  <c r="AN16" i="48"/>
  <c r="AK16" i="48"/>
  <c r="T62" i="45"/>
  <c r="T67" i="45" s="1"/>
  <c r="X62" i="45"/>
  <c r="X67" i="45" s="1"/>
  <c r="AB62" i="45"/>
  <c r="AB67" i="45" s="1"/>
  <c r="S90" i="45"/>
  <c r="S101" i="45" s="1"/>
  <c r="W90" i="45"/>
  <c r="W101" i="45" s="1"/>
  <c r="AA90" i="45"/>
  <c r="AA101" i="45" s="1"/>
  <c r="AA24" i="48"/>
  <c r="U101" i="45"/>
  <c r="AE24" i="48"/>
  <c r="Y101" i="45"/>
  <c r="X26" i="48"/>
  <c r="AJ26" i="48" s="1"/>
  <c r="R291" i="45"/>
  <c r="Q110" i="45"/>
  <c r="V291" i="45"/>
  <c r="AB26" i="48"/>
  <c r="AF26" i="48"/>
  <c r="Z291" i="45"/>
  <c r="Z114" i="45"/>
  <c r="AA119" i="45"/>
  <c r="Y31" i="48"/>
  <c r="S122" i="45"/>
  <c r="AC31" i="48"/>
  <c r="W122" i="45"/>
  <c r="AG31" i="48"/>
  <c r="AA122" i="45"/>
  <c r="AK34" i="48"/>
  <c r="AN34" i="48"/>
  <c r="R128" i="45"/>
  <c r="Q127" i="45"/>
  <c r="Q128" i="45" s="1"/>
  <c r="AB35" i="48"/>
  <c r="AF35" i="48"/>
  <c r="X42" i="48"/>
  <c r="AJ42" i="48" s="1"/>
  <c r="Q154" i="45"/>
  <c r="Z159" i="45"/>
  <c r="Z218" i="45" s="1"/>
  <c r="Z219" i="45" s="1"/>
  <c r="Z46" i="48"/>
  <c r="AH46" i="48"/>
  <c r="AB218" i="45"/>
  <c r="AB219" i="45" s="1"/>
  <c r="W218" i="45"/>
  <c r="W219" i="45" s="1"/>
  <c r="Y50" i="48"/>
  <c r="S226" i="45"/>
  <c r="S227" i="45" s="1"/>
  <c r="AC50" i="48"/>
  <c r="W226" i="45"/>
  <c r="W227" i="45" s="1"/>
  <c r="AG50" i="48"/>
  <c r="AA226" i="45"/>
  <c r="AA227" i="45" s="1"/>
  <c r="AK54" i="48"/>
  <c r="AK65" i="48" s="1"/>
  <c r="W65" i="48"/>
  <c r="AE236" i="45"/>
  <c r="AN63" i="48"/>
  <c r="AK63" i="48"/>
  <c r="AN64" i="48"/>
  <c r="AK64" i="48"/>
  <c r="U256" i="45"/>
  <c r="X69" i="48"/>
  <c r="AJ69" i="48" s="1"/>
  <c r="Q270" i="45"/>
  <c r="V278" i="45"/>
  <c r="W72" i="48"/>
  <c r="AE72" i="48"/>
  <c r="Y283" i="45"/>
  <c r="U284" i="45"/>
  <c r="V288" i="45"/>
  <c r="V294" i="45" s="1"/>
  <c r="V296" i="45" s="1"/>
  <c r="Q289" i="45"/>
  <c r="Y289" i="45"/>
  <c r="AK23" i="48"/>
  <c r="AI33" i="48"/>
  <c r="AD55" i="48"/>
  <c r="U73" i="48"/>
  <c r="R73" i="48"/>
  <c r="U69" i="48"/>
  <c r="Q75" i="48"/>
  <c r="X6" i="48"/>
  <c r="AJ3" i="48"/>
  <c r="AJ6" i="48" s="1"/>
  <c r="U62" i="45"/>
  <c r="Y62" i="45"/>
  <c r="Y67" i="45" s="1"/>
  <c r="AC62" i="45"/>
  <c r="T90" i="45"/>
  <c r="T101" i="45" s="1"/>
  <c r="X90" i="45"/>
  <c r="X101" i="45" s="1"/>
  <c r="R109" i="45"/>
  <c r="X25" i="48" s="1"/>
  <c r="AJ25" i="48" s="1"/>
  <c r="Q106" i="45"/>
  <c r="Q109" i="45" s="1"/>
  <c r="Y26" i="48"/>
  <c r="AC26" i="48"/>
  <c r="AG26" i="48"/>
  <c r="V114" i="45"/>
  <c r="V129" i="45" s="1"/>
  <c r="AA114" i="45"/>
  <c r="W119" i="45"/>
  <c r="W33" i="48"/>
  <c r="Q124" i="45"/>
  <c r="AE124" i="45" s="1"/>
  <c r="AA33" i="48"/>
  <c r="U124" i="45"/>
  <c r="U129" i="45" s="1"/>
  <c r="U139" i="45" s="1"/>
  <c r="AE33" i="48"/>
  <c r="Y124" i="45"/>
  <c r="Y129" i="45" s="1"/>
  <c r="R135" i="45"/>
  <c r="X36" i="48" s="1"/>
  <c r="AJ36" i="48" s="1"/>
  <c r="Q134" i="45"/>
  <c r="Q135" i="45" s="1"/>
  <c r="Z37" i="48"/>
  <c r="T138" i="45"/>
  <c r="AD37" i="48"/>
  <c r="X138" i="45"/>
  <c r="AH37" i="48"/>
  <c r="AB138" i="45"/>
  <c r="AB139" i="45" s="1"/>
  <c r="R146" i="45"/>
  <c r="X40" i="48" s="1"/>
  <c r="Q144" i="45"/>
  <c r="Q146" i="45" s="1"/>
  <c r="Q149" i="45"/>
  <c r="AE149" i="45" s="1"/>
  <c r="U149" i="45"/>
  <c r="Y149" i="45"/>
  <c r="AC149" i="45"/>
  <c r="V159" i="45"/>
  <c r="V218" i="45" s="1"/>
  <c r="V219" i="45" s="1"/>
  <c r="AB46" i="48"/>
  <c r="R238" i="45"/>
  <c r="Q237" i="45"/>
  <c r="Q238" i="45" s="1"/>
  <c r="AB55" i="48"/>
  <c r="V239" i="45"/>
  <c r="AF55" i="48"/>
  <c r="Z239" i="45"/>
  <c r="S250" i="45"/>
  <c r="S257" i="45" s="1"/>
  <c r="S258" i="45" s="1"/>
  <c r="Y56" i="48"/>
  <c r="AC56" i="48"/>
  <c r="W250" i="45"/>
  <c r="AG56" i="48"/>
  <c r="AA250" i="45"/>
  <c r="AK61" i="48"/>
  <c r="AN61" i="48"/>
  <c r="Q251" i="45"/>
  <c r="Q252" i="45" s="1"/>
  <c r="R252" i="45"/>
  <c r="X62" i="48" s="1"/>
  <c r="AJ62" i="48" s="1"/>
  <c r="Q256" i="45"/>
  <c r="AB258" i="45"/>
  <c r="W67" i="48"/>
  <c r="Q265" i="45"/>
  <c r="AA67" i="48"/>
  <c r="AA73" i="48" s="1"/>
  <c r="AA75" i="48" s="1"/>
  <c r="U265" i="45"/>
  <c r="AE67" i="48"/>
  <c r="AE73" i="48" s="1"/>
  <c r="Y265" i="45"/>
  <c r="AI67" i="48"/>
  <c r="AC265" i="45"/>
  <c r="Z71" i="48"/>
  <c r="T282" i="45"/>
  <c r="AD71" i="48"/>
  <c r="X282" i="45"/>
  <c r="AH71" i="48"/>
  <c r="AB282" i="45"/>
  <c r="R278" i="45"/>
  <c r="Y72" i="48"/>
  <c r="S283" i="45"/>
  <c r="AG72" i="48"/>
  <c r="AA283" i="45"/>
  <c r="S289" i="45"/>
  <c r="AA289" i="45"/>
  <c r="AA295" i="45"/>
  <c r="AN10" i="48"/>
  <c r="AK58" i="48"/>
  <c r="U64" i="48"/>
  <c r="R65" i="48"/>
  <c r="S159" i="45"/>
  <c r="S218" i="45" s="1"/>
  <c r="S219" i="45" s="1"/>
  <c r="W159" i="45"/>
  <c r="AA159" i="45"/>
  <c r="AA218" i="45" s="1"/>
  <c r="B174" i="45"/>
  <c r="R256" i="45"/>
  <c r="R257" i="45" s="1"/>
  <c r="V256" i="45"/>
  <c r="V257" i="45" s="1"/>
  <c r="V258" i="45" s="1"/>
  <c r="Z256" i="45"/>
  <c r="Z257" i="45" s="1"/>
  <c r="U278" i="45"/>
  <c r="Y278" i="45"/>
  <c r="S288" i="45"/>
  <c r="S294" i="45" s="1"/>
  <c r="S296" i="45" s="1"/>
  <c r="W288" i="45"/>
  <c r="W294" i="45" s="1"/>
  <c r="W296" i="45" s="1"/>
  <c r="T295" i="45"/>
  <c r="AB295" i="45"/>
  <c r="X56" i="48"/>
  <c r="AJ56" i="48" s="1"/>
  <c r="AF56" i="48"/>
  <c r="S38" i="48"/>
  <c r="S75" i="48" s="1"/>
  <c r="U25" i="48"/>
  <c r="U38" i="48" s="1"/>
  <c r="AL75" i="48"/>
  <c r="U288" i="45"/>
  <c r="U294" i="45" s="1"/>
  <c r="U296" i="45" s="1"/>
  <c r="Y288" i="45"/>
  <c r="Y294" i="45" s="1"/>
  <c r="Y296" i="45" s="1"/>
  <c r="AC288" i="45"/>
  <c r="AC294" i="45" s="1"/>
  <c r="AC296" i="45" s="1"/>
  <c r="V295" i="45"/>
  <c r="T25" i="48"/>
  <c r="T38" i="48" s="1"/>
  <c r="T75" i="48" s="1"/>
  <c r="AM75" i="48"/>
  <c r="G123" i="21"/>
  <c r="CQ127" i="179"/>
  <c r="CQ138" i="179" s="1"/>
  <c r="U65" i="48"/>
  <c r="AV89" i="179"/>
  <c r="AG138" i="179"/>
  <c r="AB127" i="179"/>
  <c r="BM138" i="179"/>
  <c r="BY138" i="179"/>
  <c r="BL137" i="179"/>
  <c r="BL138" i="179" s="1"/>
  <c r="R138" i="179"/>
  <c r="BI127" i="179"/>
  <c r="AA136" i="179"/>
  <c r="AU136" i="179" s="1"/>
  <c r="BO131" i="179"/>
  <c r="CI131" i="179" s="1"/>
  <c r="CD138" i="179"/>
  <c r="CP127" i="179"/>
  <c r="BA135" i="179"/>
  <c r="BA137" i="179" s="1"/>
  <c r="CJ56" i="179"/>
  <c r="CQ135" i="179"/>
  <c r="CQ137" i="179" s="1"/>
  <c r="BL127" i="179"/>
  <c r="CU127" i="179"/>
  <c r="AA131" i="179"/>
  <c r="AU131" i="179" s="1"/>
  <c r="BO129" i="179"/>
  <c r="CI129" i="179" s="1"/>
  <c r="T138" i="179"/>
  <c r="CS137" i="179"/>
  <c r="CS138" i="179" s="1"/>
  <c r="BI135" i="179"/>
  <c r="BI137" i="179" s="1"/>
  <c r="BF127" i="179"/>
  <c r="CJ89" i="179"/>
  <c r="AH138" i="179"/>
  <c r="L138" i="179"/>
  <c r="BX138" i="179"/>
  <c r="AE138" i="179"/>
  <c r="AA89" i="179"/>
  <c r="AU89" i="179" s="1"/>
  <c r="CN127" i="179"/>
  <c r="AM138" i="179"/>
  <c r="DB135" i="179"/>
  <c r="DB137" i="179" s="1"/>
  <c r="AT138" i="179"/>
  <c r="BT138" i="179"/>
  <c r="BN133" i="179"/>
  <c r="AV133" i="179" s="1"/>
  <c r="AV5" i="179"/>
  <c r="AV19" i="179" s="1"/>
  <c r="AP138" i="179"/>
  <c r="CI56" i="179"/>
  <c r="BG135" i="179"/>
  <c r="BG137" i="179" s="1"/>
  <c r="BH135" i="179"/>
  <c r="BH137" i="179" s="1"/>
  <c r="AA129" i="179"/>
  <c r="AU129" i="179" s="1"/>
  <c r="BJ135" i="179"/>
  <c r="BJ137" i="179" s="1"/>
  <c r="AQ138" i="179"/>
  <c r="CJ106" i="179"/>
  <c r="AV106" i="179"/>
  <c r="CY135" i="179"/>
  <c r="CY137" i="179" s="1"/>
  <c r="BO134" i="179"/>
  <c r="CI134" i="179" s="1"/>
  <c r="BK135" i="179"/>
  <c r="BK137" i="179" s="1"/>
  <c r="AX127" i="179"/>
  <c r="AX135" i="179"/>
  <c r="AX137" i="179" s="1"/>
  <c r="BE135" i="179"/>
  <c r="BE137" i="179" s="1"/>
  <c r="AZ135" i="179"/>
  <c r="AZ137" i="179" s="1"/>
  <c r="DA135" i="179"/>
  <c r="DA137" i="179" s="1"/>
  <c r="BH127" i="179"/>
  <c r="CJ131" i="179"/>
  <c r="AA132" i="179"/>
  <c r="AU132" i="179" s="1"/>
  <c r="AV129" i="179"/>
  <c r="AW135" i="179"/>
  <c r="AW137" i="179" s="1"/>
  <c r="CU135" i="179"/>
  <c r="CU137" i="179" s="1"/>
  <c r="CU138" i="179" s="1"/>
  <c r="CJ130" i="179"/>
  <c r="AA125" i="179"/>
  <c r="AU125" i="179" s="1"/>
  <c r="AV134" i="179"/>
  <c r="BP135" i="179"/>
  <c r="BO89" i="179"/>
  <c r="CI89" i="179" s="1"/>
  <c r="AR138" i="179"/>
  <c r="CL56" i="179"/>
  <c r="CV127" i="179"/>
  <c r="CF138" i="179"/>
  <c r="CJ125" i="179"/>
  <c r="BP127" i="179"/>
  <c r="BO19" i="179"/>
  <c r="CI19" i="179" s="1"/>
  <c r="BI138" i="179"/>
  <c r="CZ127" i="179"/>
  <c r="CZ138" i="179" s="1"/>
  <c r="AV132" i="179"/>
  <c r="CJ134" i="179"/>
  <c r="CL132" i="179"/>
  <c r="CL135" i="179" s="1"/>
  <c r="CL137" i="179" s="1"/>
  <c r="AY135" i="179"/>
  <c r="AY137" i="179" s="1"/>
  <c r="AY138" i="179" s="1"/>
  <c r="CT127" i="179"/>
  <c r="CR127" i="179"/>
  <c r="CR138" i="179" s="1"/>
  <c r="CY138" i="179"/>
  <c r="BO125" i="179"/>
  <c r="CI125" i="179" s="1"/>
  <c r="AA53" i="179"/>
  <c r="AU53" i="179" s="1"/>
  <c r="G56" i="179"/>
  <c r="AA56" i="179" s="1"/>
  <c r="AU56" i="179" s="1"/>
  <c r="BB135" i="179"/>
  <c r="BB137" i="179" s="1"/>
  <c r="V138" i="179"/>
  <c r="CJ19" i="179"/>
  <c r="AV56" i="179"/>
  <c r="AV130" i="179"/>
  <c r="BB127" i="179"/>
  <c r="AZ127" i="179"/>
  <c r="BO56" i="179"/>
  <c r="BF137" i="179"/>
  <c r="BF138" i="179" s="1"/>
  <c r="AV125" i="179"/>
  <c r="AF138" i="179"/>
  <c r="AV136" i="179"/>
  <c r="CW135" i="179"/>
  <c r="CW137" i="179" s="1"/>
  <c r="CW138" i="179" s="1"/>
  <c r="BD135" i="179"/>
  <c r="BD137" i="179" s="1"/>
  <c r="CV135" i="179"/>
  <c r="CV137" i="179" s="1"/>
  <c r="BC135" i="179"/>
  <c r="BC137" i="179" s="1"/>
  <c r="CX135" i="179"/>
  <c r="CX137" i="179" s="1"/>
  <c r="CX138" i="179" s="1"/>
  <c r="G132" i="179"/>
  <c r="BO132" i="179" s="1"/>
  <c r="CI132" i="179" s="1"/>
  <c r="DA127" i="179"/>
  <c r="DA138" i="179" s="1"/>
  <c r="N138" i="179"/>
  <c r="CJ133" i="179"/>
  <c r="BE127" i="179"/>
  <c r="BE138" i="179" s="1"/>
  <c r="BA127" i="179"/>
  <c r="BA138" i="179" s="1"/>
  <c r="BC127" i="179"/>
  <c r="BD127" i="179"/>
  <c r="BD138" i="179" s="1"/>
  <c r="CM127" i="179"/>
  <c r="CM138" i="179" s="1"/>
  <c r="CC138" i="179"/>
  <c r="G135" i="179"/>
  <c r="G137" i="179" s="1"/>
  <c r="BG127" i="179"/>
  <c r="CT135" i="179"/>
  <c r="CT137" i="179" s="1"/>
  <c r="CJ129" i="179"/>
  <c r="CK135" i="179"/>
  <c r="CK137" i="179" s="1"/>
  <c r="DB127" i="179"/>
  <c r="AA134" i="179"/>
  <c r="AU134" i="179" s="1"/>
  <c r="CO135" i="179"/>
  <c r="CO137" i="179" s="1"/>
  <c r="CO138" i="179" s="1"/>
  <c r="CN135" i="179"/>
  <c r="CN137" i="179" s="1"/>
  <c r="CJ136" i="179"/>
  <c r="CP135" i="179"/>
  <c r="CP137" i="179" s="1"/>
  <c r="CP138" i="179" s="1"/>
  <c r="AB135" i="179"/>
  <c r="CK127" i="179"/>
  <c r="AV131" i="179"/>
  <c r="G127" i="179"/>
  <c r="G138" i="179" s="1"/>
  <c r="CL127" i="179"/>
  <c r="BJ127" i="179"/>
  <c r="BN127" i="179"/>
  <c r="BK127" i="179"/>
  <c r="AW127" i="179"/>
  <c r="AA19" i="179"/>
  <c r="AU19" i="179" s="1"/>
  <c r="BD85" i="29"/>
  <c r="BC85" i="29"/>
  <c r="BG85" i="29"/>
  <c r="BE85" i="29"/>
  <c r="F74" i="36" l="1"/>
  <c r="F76" i="36" s="1"/>
  <c r="F65" i="36"/>
  <c r="G29" i="33"/>
  <c r="J29" i="33"/>
  <c r="F22" i="33"/>
  <c r="F71" i="33"/>
  <c r="F74" i="33" s="1"/>
  <c r="F76" i="33" s="1"/>
  <c r="F12" i="33"/>
  <c r="F65" i="33" s="1"/>
  <c r="Q15" i="45"/>
  <c r="AE15" i="45" s="1"/>
  <c r="AE14" i="45"/>
  <c r="Y139" i="45"/>
  <c r="S17" i="36"/>
  <c r="AN33" i="48"/>
  <c r="AK33" i="48"/>
  <c r="U75" i="48"/>
  <c r="X72" i="48"/>
  <c r="AJ72" i="48" s="1"/>
  <c r="R283" i="45"/>
  <c r="AN56" i="48"/>
  <c r="AK56" i="48"/>
  <c r="R258" i="45"/>
  <c r="AD72" i="48"/>
  <c r="X283" i="45"/>
  <c r="AE75" i="48"/>
  <c r="AN67" i="48"/>
  <c r="AN73" i="48" s="1"/>
  <c r="W73" i="48"/>
  <c r="AK67" i="48"/>
  <c r="AK73" i="48" s="1"/>
  <c r="W62" i="48"/>
  <c r="AE252" i="45"/>
  <c r="T139" i="45"/>
  <c r="W25" i="48"/>
  <c r="AE109" i="45"/>
  <c r="R75" i="48"/>
  <c r="AE128" i="45"/>
  <c r="W35" i="48"/>
  <c r="W26" i="48"/>
  <c r="Q291" i="45"/>
  <c r="Q114" i="45"/>
  <c r="AE114" i="45" s="1"/>
  <c r="AF72" i="48"/>
  <c r="Z283" i="45"/>
  <c r="AN71" i="48"/>
  <c r="AK71" i="48"/>
  <c r="F199" i="45"/>
  <c r="F195" i="45"/>
  <c r="F192" i="45"/>
  <c r="AA139" i="45"/>
  <c r="V139" i="45"/>
  <c r="V286" i="45" s="1"/>
  <c r="V297" i="45" s="1"/>
  <c r="W24" i="48"/>
  <c r="Q101" i="45"/>
  <c r="AE101" i="45" s="1"/>
  <c r="AE100" i="45"/>
  <c r="AH3" i="48"/>
  <c r="AH6" i="48" s="1"/>
  <c r="AH75" i="48" s="1"/>
  <c r="AB14" i="45"/>
  <c r="AB15" i="45" s="1"/>
  <c r="AB286" i="45" s="1"/>
  <c r="AB297" i="45" s="1"/>
  <c r="AF8" i="48"/>
  <c r="Z31" i="45"/>
  <c r="X8" i="48"/>
  <c r="R31" i="45"/>
  <c r="AK50" i="48"/>
  <c r="AN50" i="48"/>
  <c r="AK18" i="48"/>
  <c r="AN18" i="48"/>
  <c r="V30" i="44"/>
  <c r="CH84" i="40"/>
  <c r="AC219" i="45"/>
  <c r="AC286" i="45" s="1"/>
  <c r="AC297" i="45" s="1"/>
  <c r="U219" i="45"/>
  <c r="AN46" i="48"/>
  <c r="AK46" i="48"/>
  <c r="V17" i="44"/>
  <c r="V12" i="44" s="1"/>
  <c r="W18" i="44"/>
  <c r="W17" i="44" s="1"/>
  <c r="W257" i="45"/>
  <c r="W258" i="45" s="1"/>
  <c r="Y14" i="45"/>
  <c r="Y15" i="45" s="1"/>
  <c r="X99" i="29"/>
  <c r="X101" i="29" s="1"/>
  <c r="CM93" i="40"/>
  <c r="Z185" i="40"/>
  <c r="Z191" i="40" s="1"/>
  <c r="Z193" i="40" s="1"/>
  <c r="Z197" i="40" s="1"/>
  <c r="BK93" i="40"/>
  <c r="U93" i="40"/>
  <c r="Z146" i="40"/>
  <c r="Z183" i="40" s="1"/>
  <c r="BJ189" i="40"/>
  <c r="BJ10" i="40"/>
  <c r="BF4" i="40"/>
  <c r="CK189" i="40"/>
  <c r="CK10" i="40"/>
  <c r="U79" i="40"/>
  <c r="AB86" i="40"/>
  <c r="CO79" i="40"/>
  <c r="AB188" i="40"/>
  <c r="BM79" i="40"/>
  <c r="Q75" i="36"/>
  <c r="Q76" i="36" s="1"/>
  <c r="Q51" i="36"/>
  <c r="Q47" i="36" s="1"/>
  <c r="Q65" i="36" s="1"/>
  <c r="AD146" i="40"/>
  <c r="AD189" i="40"/>
  <c r="CQ88" i="40"/>
  <c r="U88" i="40"/>
  <c r="BO88" i="40"/>
  <c r="S68" i="36"/>
  <c r="S37" i="36"/>
  <c r="K62" i="44"/>
  <c r="AZ72" i="29"/>
  <c r="AZ74" i="29" s="1"/>
  <c r="AZ76" i="29" s="1"/>
  <c r="BL70" i="29"/>
  <c r="BL72" i="29" s="1"/>
  <c r="BL74" i="29" s="1"/>
  <c r="BL76" i="29" s="1"/>
  <c r="S58" i="36"/>
  <c r="Q65" i="33"/>
  <c r="P65" i="33"/>
  <c r="S85" i="40"/>
  <c r="AQ85" i="40"/>
  <c r="BE85" i="40" s="1"/>
  <c r="BS85" i="40"/>
  <c r="CG85" i="40" s="1"/>
  <c r="S82" i="40"/>
  <c r="BS82" i="40"/>
  <c r="CG82" i="40" s="1"/>
  <c r="AQ82" i="40"/>
  <c r="BE82" i="40" s="1"/>
  <c r="CQ156" i="40"/>
  <c r="U156" i="40"/>
  <c r="BO156" i="40"/>
  <c r="AD167" i="40"/>
  <c r="AD183" i="40" s="1"/>
  <c r="R30" i="44"/>
  <c r="W31" i="44"/>
  <c r="W30" i="44" s="1"/>
  <c r="S33" i="36"/>
  <c r="U92" i="40"/>
  <c r="Y185" i="40"/>
  <c r="Y191" i="40" s="1"/>
  <c r="Y193" i="40" s="1"/>
  <c r="Y197" i="40" s="1"/>
  <c r="BJ92" i="40"/>
  <c r="Y146" i="40"/>
  <c r="Y183" i="40" s="1"/>
  <c r="CL92" i="40"/>
  <c r="Q12" i="33"/>
  <c r="S69" i="36"/>
  <c r="AK72" i="48"/>
  <c r="AN72" i="48"/>
  <c r="X35" i="48"/>
  <c r="AJ35" i="48" s="1"/>
  <c r="R129" i="45"/>
  <c r="Q26" i="45"/>
  <c r="Q293" i="45"/>
  <c r="AE7" i="45"/>
  <c r="W3" i="48"/>
  <c r="W44" i="48"/>
  <c r="AE213" i="45"/>
  <c r="X38" i="48"/>
  <c r="AJ15" i="48"/>
  <c r="AJ38" i="48" s="1"/>
  <c r="V37" i="44"/>
  <c r="V33" i="44" s="1"/>
  <c r="V69" i="44"/>
  <c r="V75" i="44" s="1"/>
  <c r="V77" i="44" s="1"/>
  <c r="A199" i="45"/>
  <c r="A195" i="45"/>
  <c r="A192" i="45"/>
  <c r="AK31" i="48"/>
  <c r="AN31" i="48"/>
  <c r="AN28" i="48"/>
  <c r="AK28" i="48"/>
  <c r="U83" i="40"/>
  <c r="CP83" i="40"/>
  <c r="CH83" i="40" s="1"/>
  <c r="BN83" i="40"/>
  <c r="BF83" i="40" s="1"/>
  <c r="O70" i="36"/>
  <c r="O17" i="36"/>
  <c r="BF7" i="40"/>
  <c r="BH189" i="40"/>
  <c r="BH10" i="40"/>
  <c r="AT95" i="40"/>
  <c r="BH95" i="40" s="1"/>
  <c r="BF95" i="40" s="1"/>
  <c r="U95" i="40"/>
  <c r="BS95" i="40" s="1"/>
  <c r="CG95" i="40" s="1"/>
  <c r="CJ95" i="40"/>
  <c r="CH95" i="40" s="1"/>
  <c r="K13" i="44"/>
  <c r="K12" i="44" s="1"/>
  <c r="W15" i="44"/>
  <c r="R65" i="33"/>
  <c r="W185" i="40"/>
  <c r="W191" i="40" s="1"/>
  <c r="W193" i="40" s="1"/>
  <c r="W197" i="40" s="1"/>
  <c r="BH91" i="40"/>
  <c r="CJ91" i="40"/>
  <c r="W146" i="40"/>
  <c r="U91" i="40"/>
  <c r="BM189" i="40"/>
  <c r="BM10" i="40"/>
  <c r="S4" i="36"/>
  <c r="S3" i="36" s="1"/>
  <c r="H22" i="36"/>
  <c r="S23" i="36"/>
  <c r="S22" i="36" s="1"/>
  <c r="I66" i="44"/>
  <c r="AR79" i="29"/>
  <c r="AR97" i="29" s="1"/>
  <c r="AR78" i="29"/>
  <c r="AU53" i="29"/>
  <c r="AU64" i="29" s="1"/>
  <c r="AT64" i="29"/>
  <c r="M58" i="33"/>
  <c r="M55" i="33" s="1"/>
  <c r="CT138" i="179"/>
  <c r="BH138" i="179"/>
  <c r="Z258" i="45"/>
  <c r="Z286" i="45" s="1"/>
  <c r="Z297" i="45" s="1"/>
  <c r="AA219" i="45"/>
  <c r="AH72" i="48"/>
  <c r="AB283" i="45"/>
  <c r="T283" i="45"/>
  <c r="Z72" i="48"/>
  <c r="AE256" i="45"/>
  <c r="Q257" i="45"/>
  <c r="X55" i="48"/>
  <c r="AJ55" i="48" s="1"/>
  <c r="R239" i="45"/>
  <c r="AE146" i="45"/>
  <c r="W40" i="48"/>
  <c r="X139" i="45"/>
  <c r="X286" i="45" s="1"/>
  <c r="X297" i="45" s="1"/>
  <c r="W36" i="48"/>
  <c r="AE135" i="45"/>
  <c r="U257" i="45"/>
  <c r="U258" i="45" s="1"/>
  <c r="U286" i="45" s="1"/>
  <c r="U297" i="45" s="1"/>
  <c r="W42" i="48"/>
  <c r="Q288" i="45"/>
  <c r="Q294" i="45" s="1"/>
  <c r="Q296" i="45" s="1"/>
  <c r="Q299" i="45" s="1"/>
  <c r="Q159" i="45"/>
  <c r="AE159" i="45" s="1"/>
  <c r="Y286" i="45"/>
  <c r="Y297" i="45" s="1"/>
  <c r="AB72" i="48"/>
  <c r="V283" i="45"/>
  <c r="Y257" i="45"/>
  <c r="Y258" i="45" s="1"/>
  <c r="AE223" i="45"/>
  <c r="W49" i="48"/>
  <c r="Z139" i="45"/>
  <c r="W37" i="48"/>
  <c r="AE137" i="45"/>
  <c r="Q138" i="45"/>
  <c r="AK27" i="48"/>
  <c r="AN27" i="48"/>
  <c r="Z3" i="48"/>
  <c r="Z6" i="48" s="1"/>
  <c r="Z75" i="48" s="1"/>
  <c r="T14" i="45"/>
  <c r="T15" i="45" s="1"/>
  <c r="AB8" i="48"/>
  <c r="AB13" i="48" s="1"/>
  <c r="AB75" i="48" s="1"/>
  <c r="V31" i="45"/>
  <c r="W15" i="48"/>
  <c r="Q62" i="45"/>
  <c r="BF192" i="40"/>
  <c r="Q218" i="45"/>
  <c r="Q219" i="45" s="1"/>
  <c r="AE219" i="45" s="1"/>
  <c r="X73" i="48"/>
  <c r="AJ67" i="48"/>
  <c r="AJ73" i="48" s="1"/>
  <c r="AA257" i="45"/>
  <c r="AA258" i="45" s="1"/>
  <c r="AA286" i="45" s="1"/>
  <c r="AA297" i="45" s="1"/>
  <c r="W139" i="45"/>
  <c r="BI170" i="40"/>
  <c r="X186" i="40"/>
  <c r="U170" i="40"/>
  <c r="CK170" i="40"/>
  <c r="X181" i="40"/>
  <c r="X183" i="40" s="1"/>
  <c r="CH9" i="40"/>
  <c r="BP10" i="40"/>
  <c r="BP183" i="40" s="1"/>
  <c r="BP195" i="40" s="1"/>
  <c r="BP189" i="40"/>
  <c r="BP191" i="40" s="1"/>
  <c r="BP193" i="40" s="1"/>
  <c r="CN10" i="40"/>
  <c r="CN189" i="40"/>
  <c r="AE23" i="48"/>
  <c r="AJ23" i="48" s="1"/>
  <c r="R17" i="44"/>
  <c r="R71" i="44"/>
  <c r="W20" i="44"/>
  <c r="W71" i="44" s="1"/>
  <c r="CH7" i="40"/>
  <c r="CJ189" i="40"/>
  <c r="CJ10" i="40"/>
  <c r="Y27" i="33"/>
  <c r="W26" i="44"/>
  <c r="L72" i="44"/>
  <c r="L22" i="44"/>
  <c r="L12" i="44" s="1"/>
  <c r="L66" i="44" s="1"/>
  <c r="V61" i="44"/>
  <c r="I61" i="44"/>
  <c r="G59" i="44"/>
  <c r="G56" i="44" s="1"/>
  <c r="BQ189" i="40"/>
  <c r="BQ191" i="40" s="1"/>
  <c r="BQ193" i="40" s="1"/>
  <c r="BQ10" i="40"/>
  <c r="BQ183" i="40" s="1"/>
  <c r="BQ195" i="40" s="1"/>
  <c r="S51" i="36"/>
  <c r="S75" i="36"/>
  <c r="I65" i="33"/>
  <c r="O14" i="36"/>
  <c r="AH38" i="29"/>
  <c r="AH83" i="29"/>
  <c r="U14" i="33"/>
  <c r="AL15" i="29"/>
  <c r="R14" i="44"/>
  <c r="N22" i="33"/>
  <c r="Y23" i="33"/>
  <c r="Y22" i="33" s="1"/>
  <c r="S180" i="40"/>
  <c r="BS180" i="40"/>
  <c r="CG180" i="40" s="1"/>
  <c r="AQ180" i="40"/>
  <c r="BE180" i="40" s="1"/>
  <c r="AN64" i="29"/>
  <c r="AP53" i="29"/>
  <c r="AP64" i="29" s="1"/>
  <c r="AP75" i="29" s="1"/>
  <c r="AB183" i="40"/>
  <c r="Y33" i="33"/>
  <c r="AC188" i="40"/>
  <c r="AC191" i="40" s="1"/>
  <c r="AC193" i="40" s="1"/>
  <c r="AC197" i="40" s="1"/>
  <c r="BN72" i="40"/>
  <c r="AC86" i="40"/>
  <c r="AC183" i="40" s="1"/>
  <c r="CP72" i="40"/>
  <c r="CH5" i="40"/>
  <c r="J69" i="33"/>
  <c r="W55" i="48"/>
  <c r="AE238" i="45"/>
  <c r="Q239" i="45"/>
  <c r="AE239" i="45" s="1"/>
  <c r="S139" i="45"/>
  <c r="S286" i="45" s="1"/>
  <c r="S297" i="45" s="1"/>
  <c r="R138" i="45"/>
  <c r="R139" i="45" s="1"/>
  <c r="X37" i="48"/>
  <c r="AJ37" i="48" s="1"/>
  <c r="AD3" i="48"/>
  <c r="AD6" i="48" s="1"/>
  <c r="AD75" i="48" s="1"/>
  <c r="X14" i="45"/>
  <c r="X15" i="45" s="1"/>
  <c r="T9" i="44"/>
  <c r="T8" i="44" s="1"/>
  <c r="T66" i="44" s="1"/>
  <c r="T74" i="44"/>
  <c r="T75" i="44" s="1"/>
  <c r="T77" i="44" s="1"/>
  <c r="AN29" i="48"/>
  <c r="AK29" i="48"/>
  <c r="AN5" i="48"/>
  <c r="AK5" i="48"/>
  <c r="BL10" i="40"/>
  <c r="BL189" i="40"/>
  <c r="CS10" i="40"/>
  <c r="CS183" i="40" s="1"/>
  <c r="CS195" i="40" s="1"/>
  <c r="CS189" i="40"/>
  <c r="CS191" i="40" s="1"/>
  <c r="CS193" i="40" s="1"/>
  <c r="AT46" i="29"/>
  <c r="AU45" i="29"/>
  <c r="AU46" i="29" s="1"/>
  <c r="BN81" i="40"/>
  <c r="BF81" i="40" s="1"/>
  <c r="U81" i="40"/>
  <c r="CP81" i="40"/>
  <c r="CH81" i="40" s="1"/>
  <c r="BH72" i="40"/>
  <c r="W86" i="40"/>
  <c r="CJ72" i="40"/>
  <c r="U72" i="40"/>
  <c r="W188" i="40"/>
  <c r="O30" i="36"/>
  <c r="W11" i="44"/>
  <c r="S31" i="36"/>
  <c r="S30" i="36" s="1"/>
  <c r="Y37" i="33"/>
  <c r="Y68" i="33"/>
  <c r="U71" i="33"/>
  <c r="H12" i="36"/>
  <c r="M13" i="33"/>
  <c r="M72" i="33"/>
  <c r="J58" i="33"/>
  <c r="J55" i="33" s="1"/>
  <c r="DB138" i="179"/>
  <c r="BG138" i="179"/>
  <c r="AE265" i="45"/>
  <c r="AJ40" i="48"/>
  <c r="AJ47" i="48" s="1"/>
  <c r="X47" i="48"/>
  <c r="W69" i="48"/>
  <c r="Q278" i="45"/>
  <c r="T286" i="45"/>
  <c r="T297" i="45" s="1"/>
  <c r="X49" i="48"/>
  <c r="R226" i="45"/>
  <c r="R227" i="45" s="1"/>
  <c r="D205" i="45"/>
  <c r="D209" i="45"/>
  <c r="AC31" i="45"/>
  <c r="Q226" i="45"/>
  <c r="B195" i="45"/>
  <c r="B192" i="45"/>
  <c r="B199" i="45"/>
  <c r="S162" i="40"/>
  <c r="S192" i="40" s="1"/>
  <c r="BS162" i="40"/>
  <c r="CG162" i="40" s="1"/>
  <c r="U192" i="40"/>
  <c r="AQ162" i="40"/>
  <c r="BE162" i="40" s="1"/>
  <c r="BR183" i="40"/>
  <c r="BR195" i="40" s="1"/>
  <c r="G12" i="44"/>
  <c r="S98" i="40"/>
  <c r="AQ98" i="40"/>
  <c r="BE98" i="40" s="1"/>
  <c r="BS98" i="40"/>
  <c r="CG98" i="40" s="1"/>
  <c r="U186" i="40"/>
  <c r="CM189" i="40"/>
  <c r="CM10" i="40"/>
  <c r="CO10" i="40"/>
  <c r="CO189" i="40"/>
  <c r="BG10" i="40"/>
  <c r="BF5" i="40"/>
  <c r="BG189" i="40"/>
  <c r="W75" i="33"/>
  <c r="W76" i="33" s="1"/>
  <c r="W51" i="33"/>
  <c r="W47" i="33" s="1"/>
  <c r="AH13" i="29"/>
  <c r="AL8" i="29"/>
  <c r="U10" i="33"/>
  <c r="O10" i="36"/>
  <c r="R10" i="44"/>
  <c r="AH84" i="29"/>
  <c r="AU68" i="29"/>
  <c r="AU72" i="29" s="1"/>
  <c r="AU75" i="29" s="1"/>
  <c r="AT72" i="29"/>
  <c r="AT75" i="29" s="1"/>
  <c r="U94" i="40"/>
  <c r="BL94" i="40"/>
  <c r="AA146" i="40"/>
  <c r="AA183" i="40" s="1"/>
  <c r="CN94" i="40"/>
  <c r="AA185" i="40"/>
  <c r="AA191" i="40" s="1"/>
  <c r="AA193" i="40" s="1"/>
  <c r="AA197" i="40" s="1"/>
  <c r="Y25" i="33"/>
  <c r="Y71" i="33" s="1"/>
  <c r="AN38" i="29"/>
  <c r="S55" i="36"/>
  <c r="S20" i="36"/>
  <c r="Y55" i="33"/>
  <c r="BF85" i="40"/>
  <c r="BG86" i="40"/>
  <c r="Y29" i="33"/>
  <c r="Y21" i="33"/>
  <c r="N17" i="33"/>
  <c r="N12" i="33" s="1"/>
  <c r="BT183" i="40"/>
  <c r="AA64" i="29"/>
  <c r="AA74" i="29" s="1"/>
  <c r="AA76" i="29" s="1"/>
  <c r="N49" i="33"/>
  <c r="N70" i="33" s="1"/>
  <c r="N74" i="33" s="1"/>
  <c r="N76" i="33" s="1"/>
  <c r="H49" i="36"/>
  <c r="H70" i="36" s="1"/>
  <c r="H74" i="36" s="1"/>
  <c r="H76" i="36" s="1"/>
  <c r="K50" i="44"/>
  <c r="AL53" i="29"/>
  <c r="AA81" i="29"/>
  <c r="AA85" i="29" s="1"/>
  <c r="CO185" i="40"/>
  <c r="CO191" i="40" s="1"/>
  <c r="CO193" i="40" s="1"/>
  <c r="CO146" i="40"/>
  <c r="AL82" i="29"/>
  <c r="Y52" i="33"/>
  <c r="V146" i="40"/>
  <c r="V183" i="40" s="1"/>
  <c r="U89" i="40"/>
  <c r="V189" i="40"/>
  <c r="V191" i="40" s="1"/>
  <c r="V193" i="40" s="1"/>
  <c r="CI89" i="40"/>
  <c r="BG89" i="40"/>
  <c r="BH74" i="29"/>
  <c r="BH76" i="29" s="1"/>
  <c r="BU193" i="40"/>
  <c r="BT191" i="40"/>
  <c r="R22" i="44"/>
  <c r="W65" i="33"/>
  <c r="CN138" i="179"/>
  <c r="AZ138" i="179"/>
  <c r="BN135" i="179"/>
  <c r="BN137" i="179" s="1"/>
  <c r="BN138" i="179" s="1"/>
  <c r="BJ138" i="179"/>
  <c r="AW138" i="179"/>
  <c r="BK138" i="179"/>
  <c r="CL138" i="179"/>
  <c r="CJ132" i="179"/>
  <c r="CJ135" i="179" s="1"/>
  <c r="CJ137" i="179" s="1"/>
  <c r="AX138" i="179"/>
  <c r="BC138" i="179"/>
  <c r="CJ127" i="179"/>
  <c r="AV135" i="179"/>
  <c r="AV137" i="179" s="1"/>
  <c r="BO127" i="179"/>
  <c r="AA127" i="179"/>
  <c r="AU127" i="179" s="1"/>
  <c r="CK138" i="179"/>
  <c r="AV127" i="179"/>
  <c r="CI127" i="179"/>
  <c r="AB137" i="179"/>
  <c r="AA135" i="179"/>
  <c r="AU135" i="179" s="1"/>
  <c r="BB138" i="179"/>
  <c r="BP137" i="179"/>
  <c r="BO137" i="179" s="1"/>
  <c r="CI137" i="179" s="1"/>
  <c r="BO135" i="179"/>
  <c r="CI135" i="179" s="1"/>
  <c r="CV138" i="179"/>
  <c r="G71" i="33" l="1"/>
  <c r="G74" i="33" s="1"/>
  <c r="G76" i="33" s="1"/>
  <c r="G22" i="33"/>
  <c r="G12" i="33" s="1"/>
  <c r="G65" i="33" s="1"/>
  <c r="J65" i="33"/>
  <c r="M29" i="33"/>
  <c r="J22" i="33"/>
  <c r="J12" i="33" s="1"/>
  <c r="J71" i="33"/>
  <c r="J74" i="33" s="1"/>
  <c r="J76" i="33" s="1"/>
  <c r="AE278" i="45"/>
  <c r="Q283" i="45"/>
  <c r="CP188" i="40"/>
  <c r="CP86" i="40"/>
  <c r="CP183" i="40" s="1"/>
  <c r="CP195" i="40" s="1"/>
  <c r="AK15" i="48"/>
  <c r="AK38" i="48" s="1"/>
  <c r="AN15" i="48"/>
  <c r="AN38" i="48" s="1"/>
  <c r="W38" i="48"/>
  <c r="AE257" i="45"/>
  <c r="Q258" i="45"/>
  <c r="AE258" i="45" s="1"/>
  <c r="K59" i="44"/>
  <c r="K56" i="44" s="1"/>
  <c r="W62" i="44"/>
  <c r="S88" i="40"/>
  <c r="BS88" i="40"/>
  <c r="CG88" i="40" s="1"/>
  <c r="AQ88" i="40"/>
  <c r="BE88" i="40" s="1"/>
  <c r="U146" i="40"/>
  <c r="CO86" i="40"/>
  <c r="CO183" i="40" s="1"/>
  <c r="CO195" i="40" s="1"/>
  <c r="CO188" i="40"/>
  <c r="BP139" i="179"/>
  <c r="S89" i="40"/>
  <c r="AQ89" i="40"/>
  <c r="BE89" i="40" s="1"/>
  <c r="BS89" i="40"/>
  <c r="CG89" i="40" s="1"/>
  <c r="AL64" i="29"/>
  <c r="AL81" i="29"/>
  <c r="AL85" i="29" s="1"/>
  <c r="Y17" i="33"/>
  <c r="BL146" i="40"/>
  <c r="BL183" i="40" s="1"/>
  <c r="BL195" i="40" s="1"/>
  <c r="BF94" i="40"/>
  <c r="BL185" i="40"/>
  <c r="BL191" i="40" s="1"/>
  <c r="BL193" i="40" s="1"/>
  <c r="U73" i="33"/>
  <c r="U9" i="33"/>
  <c r="U8" i="33" s="1"/>
  <c r="Y10" i="33"/>
  <c r="S186" i="40"/>
  <c r="Q227" i="45"/>
  <c r="AE227" i="45" s="1"/>
  <c r="AE226" i="45"/>
  <c r="AN69" i="48"/>
  <c r="AK69" i="48"/>
  <c r="BS81" i="40"/>
  <c r="CG81" i="40" s="1"/>
  <c r="S81" i="40"/>
  <c r="AQ81" i="40"/>
  <c r="BE81" i="40" s="1"/>
  <c r="AH85" i="29"/>
  <c r="U181" i="40"/>
  <c r="BS170" i="40"/>
  <c r="CG170" i="40" s="1"/>
  <c r="S170" i="40"/>
  <c r="AQ170" i="40"/>
  <c r="BE170" i="40" s="1"/>
  <c r="AK37" i="48"/>
  <c r="AN37" i="48"/>
  <c r="W183" i="40"/>
  <c r="AN44" i="48"/>
  <c r="AK44" i="48"/>
  <c r="W8" i="48"/>
  <c r="AE26" i="45"/>
  <c r="Q31" i="45"/>
  <c r="AE31" i="45" s="1"/>
  <c r="BF156" i="40"/>
  <c r="BF167" i="40" s="1"/>
  <c r="BO167" i="40"/>
  <c r="CQ146" i="40"/>
  <c r="CH88" i="40"/>
  <c r="CQ189" i="40"/>
  <c r="CH93" i="40"/>
  <c r="CM146" i="40"/>
  <c r="CM183" i="40" s="1"/>
  <c r="CM195" i="40" s="1"/>
  <c r="CM185" i="40"/>
  <c r="CM191" i="40" s="1"/>
  <c r="CM193" i="40" s="1"/>
  <c r="W286" i="45"/>
  <c r="W297" i="45" s="1"/>
  <c r="AJ8" i="48"/>
  <c r="AJ13" i="48" s="1"/>
  <c r="X13" i="48"/>
  <c r="F209" i="45"/>
  <c r="F205" i="45"/>
  <c r="Q129" i="45"/>
  <c r="AE129" i="45" s="1"/>
  <c r="AK62" i="48"/>
  <c r="AN62" i="48"/>
  <c r="V197" i="40"/>
  <c r="U197" i="40" s="1"/>
  <c r="V200" i="40"/>
  <c r="Y49" i="33"/>
  <c r="Y48" i="33" s="1"/>
  <c r="N48" i="33"/>
  <c r="N47" i="33" s="1"/>
  <c r="N65" i="33" s="1"/>
  <c r="O9" i="36"/>
  <c r="O8" i="36" s="1"/>
  <c r="O73" i="36"/>
  <c r="S10" i="36"/>
  <c r="CJ188" i="40"/>
  <c r="CH188" i="40" s="1"/>
  <c r="CH72" i="40"/>
  <c r="CH86" i="40" s="1"/>
  <c r="CJ86" i="40"/>
  <c r="U13" i="33"/>
  <c r="U12" i="33" s="1"/>
  <c r="Y14" i="33"/>
  <c r="U72" i="33"/>
  <c r="U74" i="33" s="1"/>
  <c r="U76" i="33" s="1"/>
  <c r="V59" i="44"/>
  <c r="V56" i="44" s="1"/>
  <c r="V66" i="44" s="1"/>
  <c r="W61" i="44"/>
  <c r="W59" i="44" s="1"/>
  <c r="W56" i="44" s="1"/>
  <c r="CH170" i="40"/>
  <c r="CH181" i="40" s="1"/>
  <c r="CK181" i="40"/>
  <c r="CK183" i="40" s="1"/>
  <c r="CK195" i="40" s="1"/>
  <c r="CK186" i="40"/>
  <c r="AR95" i="40"/>
  <c r="AT185" i="40"/>
  <c r="AT146" i="40"/>
  <c r="AT183" i="40" s="1"/>
  <c r="BS83" i="40"/>
  <c r="CG83" i="40" s="1"/>
  <c r="AQ83" i="40"/>
  <c r="BE83" i="40" s="1"/>
  <c r="S83" i="40"/>
  <c r="S92" i="40"/>
  <c r="BS92" i="40"/>
  <c r="CG92" i="40" s="1"/>
  <c r="AQ92" i="40"/>
  <c r="BE92" i="40" s="1"/>
  <c r="AK24" i="48"/>
  <c r="AN24" i="48"/>
  <c r="AK26" i="48"/>
  <c r="AN26" i="48"/>
  <c r="K49" i="44"/>
  <c r="K48" i="44" s="1"/>
  <c r="K71" i="44"/>
  <c r="K75" i="44" s="1"/>
  <c r="K77" i="44" s="1"/>
  <c r="W50" i="44"/>
  <c r="W49" i="44" s="1"/>
  <c r="W48" i="44" s="1"/>
  <c r="S70" i="36"/>
  <c r="AQ94" i="40"/>
  <c r="BE94" i="40" s="1"/>
  <c r="BS94" i="40"/>
  <c r="CG94" i="40" s="1"/>
  <c r="S94" i="40"/>
  <c r="AL84" i="29"/>
  <c r="AL13" i="29"/>
  <c r="BF189" i="40"/>
  <c r="BG191" i="40"/>
  <c r="AQ186" i="40"/>
  <c r="BE186" i="40" s="1"/>
  <c r="BS186" i="40"/>
  <c r="CG186" i="40" s="1"/>
  <c r="BS192" i="40"/>
  <c r="CG192" i="40" s="1"/>
  <c r="AQ192" i="40"/>
  <c r="BE192" i="40" s="1"/>
  <c r="B205" i="45"/>
  <c r="B209" i="45"/>
  <c r="AJ49" i="48"/>
  <c r="AJ52" i="48" s="1"/>
  <c r="AJ75" i="48" s="1"/>
  <c r="X52" i="48"/>
  <c r="X75" i="48" s="1"/>
  <c r="BF72" i="40"/>
  <c r="BH86" i="40"/>
  <c r="BH188" i="40"/>
  <c r="BF188" i="40" s="1"/>
  <c r="AN55" i="48"/>
  <c r="AK55" i="48"/>
  <c r="BN188" i="40"/>
  <c r="BN86" i="40"/>
  <c r="BN183" i="40" s="1"/>
  <c r="BN195" i="40" s="1"/>
  <c r="W14" i="44"/>
  <c r="W13" i="44" s="1"/>
  <c r="W12" i="44" s="1"/>
  <c r="R13" i="44"/>
  <c r="R12" i="44" s="1"/>
  <c r="R73" i="44"/>
  <c r="AH74" i="29"/>
  <c r="AH76" i="29" s="1"/>
  <c r="G66" i="44"/>
  <c r="AN36" i="48"/>
  <c r="AK36" i="48"/>
  <c r="CJ185" i="40"/>
  <c r="CJ146" i="40"/>
  <c r="CJ183" i="40" s="1"/>
  <c r="CH91" i="40"/>
  <c r="AK3" i="48"/>
  <c r="AK6" i="48" s="1"/>
  <c r="W6" i="48"/>
  <c r="AN3" i="48"/>
  <c r="AN6" i="48" s="1"/>
  <c r="BF92" i="40"/>
  <c r="BJ185" i="40"/>
  <c r="BJ191" i="40" s="1"/>
  <c r="BJ193" i="40" s="1"/>
  <c r="BJ146" i="40"/>
  <c r="BJ183" i="40" s="1"/>
  <c r="BJ195" i="40" s="1"/>
  <c r="U167" i="40"/>
  <c r="BS156" i="40"/>
  <c r="CG156" i="40" s="1"/>
  <c r="AQ156" i="40"/>
  <c r="BE156" i="40" s="1"/>
  <c r="S189" i="40"/>
  <c r="BF79" i="40"/>
  <c r="BM86" i="40"/>
  <c r="BM183" i="40" s="1"/>
  <c r="BM195" i="40" s="1"/>
  <c r="BM188" i="40"/>
  <c r="S79" i="40"/>
  <c r="AQ79" i="40"/>
  <c r="BE79" i="40" s="1"/>
  <c r="BS79" i="40"/>
  <c r="CG79" i="40" s="1"/>
  <c r="BF10" i="40"/>
  <c r="AQ93" i="40"/>
  <c r="BE93" i="40" s="1"/>
  <c r="S93" i="40"/>
  <c r="BS93" i="40"/>
  <c r="CG93" i="40" s="1"/>
  <c r="AN35" i="48"/>
  <c r="AK35" i="48"/>
  <c r="AN25" i="48"/>
  <c r="AK25" i="48"/>
  <c r="AN40" i="48"/>
  <c r="AK40" i="48"/>
  <c r="AK47" i="48" s="1"/>
  <c r="W47" i="48"/>
  <c r="AN47" i="48" s="1"/>
  <c r="S91" i="40"/>
  <c r="U185" i="40"/>
  <c r="BS91" i="40"/>
  <c r="CG91" i="40" s="1"/>
  <c r="AQ91" i="40"/>
  <c r="BE91" i="40" s="1"/>
  <c r="CH92" i="40"/>
  <c r="CL185" i="40"/>
  <c r="CL191" i="40" s="1"/>
  <c r="CL193" i="40" s="1"/>
  <c r="CL146" i="40"/>
  <c r="CL183" i="40" s="1"/>
  <c r="CL195" i="40" s="1"/>
  <c r="R286" i="45"/>
  <c r="R297" i="45" s="1"/>
  <c r="BF89" i="40"/>
  <c r="BG146" i="40"/>
  <c r="BG183" i="40" s="1"/>
  <c r="AA137" i="179"/>
  <c r="AU137" i="179" s="1"/>
  <c r="AB139" i="179"/>
  <c r="BT193" i="40"/>
  <c r="BU195" i="40"/>
  <c r="CI146" i="40"/>
  <c r="CI183" i="40" s="1"/>
  <c r="CI195" i="40" s="1"/>
  <c r="CH89" i="40"/>
  <c r="Y75" i="33"/>
  <c r="Y51" i="33"/>
  <c r="H48" i="36"/>
  <c r="H47" i="36" s="1"/>
  <c r="H65" i="36" s="1"/>
  <c r="S49" i="36"/>
  <c r="S48" i="36" s="1"/>
  <c r="S47" i="36" s="1"/>
  <c r="CN185" i="40"/>
  <c r="CN191" i="40" s="1"/>
  <c r="CN193" i="40" s="1"/>
  <c r="CH94" i="40"/>
  <c r="CN146" i="40"/>
  <c r="CN183" i="40" s="1"/>
  <c r="R74" i="44"/>
  <c r="R75" i="44" s="1"/>
  <c r="R77" i="44" s="1"/>
  <c r="R9" i="44"/>
  <c r="R8" i="44" s="1"/>
  <c r="W10" i="44"/>
  <c r="BS72" i="40"/>
  <c r="CG72" i="40" s="1"/>
  <c r="AQ72" i="40"/>
  <c r="BE72" i="40" s="1"/>
  <c r="S72" i="40"/>
  <c r="S188" i="40" s="1"/>
  <c r="U188" i="40"/>
  <c r="U86" i="40"/>
  <c r="CH10" i="40"/>
  <c r="AN75" i="29"/>
  <c r="AL38" i="29"/>
  <c r="AL83" i="29"/>
  <c r="O13" i="36"/>
  <c r="O12" i="36" s="1"/>
  <c r="O72" i="36"/>
  <c r="O74" i="36" s="1"/>
  <c r="O76" i="36" s="1"/>
  <c r="S14" i="36"/>
  <c r="BF170" i="40"/>
  <c r="BF181" i="40" s="1"/>
  <c r="BI181" i="40"/>
  <c r="BI183" i="40" s="1"/>
  <c r="BI195" i="40" s="1"/>
  <c r="BI186" i="40"/>
  <c r="AE62" i="45"/>
  <c r="Q67" i="45"/>
  <c r="AE67" i="45" s="1"/>
  <c r="AE138" i="45"/>
  <c r="W52" i="48"/>
  <c r="AN49" i="48"/>
  <c r="AN52" i="48" s="1"/>
  <c r="AK49" i="48"/>
  <c r="AK52" i="48" s="1"/>
  <c r="AN42" i="48"/>
  <c r="AK42" i="48"/>
  <c r="BF91" i="40"/>
  <c r="BH146" i="40"/>
  <c r="BH183" i="40" s="1"/>
  <c r="BH185" i="40"/>
  <c r="K73" i="44"/>
  <c r="A209" i="45"/>
  <c r="A205" i="45"/>
  <c r="CQ167" i="40"/>
  <c r="CQ183" i="40" s="1"/>
  <c r="CQ195" i="40" s="1"/>
  <c r="CH156" i="40"/>
  <c r="CH167" i="40" s="1"/>
  <c r="U189" i="40"/>
  <c r="BO189" i="40"/>
  <c r="BF88" i="40"/>
  <c r="BO146" i="40"/>
  <c r="BK146" i="40"/>
  <c r="BK183" i="40" s="1"/>
  <c r="BK195" i="40" s="1"/>
  <c r="BF93" i="40"/>
  <c r="BK185" i="40"/>
  <c r="BK191" i="40" s="1"/>
  <c r="BK193" i="40" s="1"/>
  <c r="AV138" i="179"/>
  <c r="AB138" i="179"/>
  <c r="CJ138" i="179"/>
  <c r="BP138" i="179"/>
  <c r="M22" i="33" l="1"/>
  <c r="M12" i="33" s="1"/>
  <c r="M65" i="33" s="1"/>
  <c r="M71" i="33"/>
  <c r="M74" i="33" s="1"/>
  <c r="M76" i="33" s="1"/>
  <c r="W74" i="44"/>
  <c r="W9" i="44"/>
  <c r="W8" i="44" s="1"/>
  <c r="AQ95" i="40"/>
  <c r="BE95" i="40" s="1"/>
  <c r="AR146" i="40"/>
  <c r="Y13" i="33"/>
  <c r="Y12" i="33" s="1"/>
  <c r="Y72" i="33"/>
  <c r="W75" i="48"/>
  <c r="O65" i="36"/>
  <c r="CJ191" i="40"/>
  <c r="CJ193" i="40" s="1"/>
  <c r="CJ195" i="40" s="1"/>
  <c r="CH185" i="40"/>
  <c r="W66" i="44"/>
  <c r="U65" i="33"/>
  <c r="CH146" i="40"/>
  <c r="CH183" i="40" s="1"/>
  <c r="CH195" i="40" s="1"/>
  <c r="AL74" i="29"/>
  <c r="AL76" i="29" s="1"/>
  <c r="BS146" i="40"/>
  <c r="CG146" i="40" s="1"/>
  <c r="U147" i="40"/>
  <c r="BF146" i="40"/>
  <c r="BF183" i="40" s="1"/>
  <c r="BF195" i="40" s="1"/>
  <c r="BH191" i="40"/>
  <c r="BH193" i="40" s="1"/>
  <c r="BF185" i="40"/>
  <c r="U87" i="40"/>
  <c r="BS86" i="40"/>
  <c r="CG86" i="40" s="1"/>
  <c r="AQ86" i="40"/>
  <c r="BE86" i="40" s="1"/>
  <c r="BT195" i="40"/>
  <c r="R66" i="44"/>
  <c r="BF86" i="40"/>
  <c r="S9" i="36"/>
  <c r="S8" i="36" s="1"/>
  <c r="S73" i="36"/>
  <c r="Y47" i="33"/>
  <c r="K66" i="44"/>
  <c r="Q284" i="45"/>
  <c r="AE283" i="45"/>
  <c r="BS189" i="40"/>
  <c r="CG189" i="40" s="1"/>
  <c r="AQ189" i="40"/>
  <c r="BE189" i="40" s="1"/>
  <c r="U191" i="40"/>
  <c r="BS185" i="40"/>
  <c r="CG185" i="40" s="1"/>
  <c r="BH195" i="40"/>
  <c r="Q139" i="45"/>
  <c r="AE139" i="45" s="1"/>
  <c r="S13" i="36"/>
  <c r="S12" i="36" s="1"/>
  <c r="S65" i="36" s="1"/>
  <c r="S72" i="36"/>
  <c r="S74" i="36" s="1"/>
  <c r="S76" i="36" s="1"/>
  <c r="AQ188" i="40"/>
  <c r="BE188" i="40" s="1"/>
  <c r="BS188" i="40"/>
  <c r="CG188" i="40" s="1"/>
  <c r="CN195" i="40"/>
  <c r="S185" i="40"/>
  <c r="S191" i="40" s="1"/>
  <c r="S193" i="40" s="1"/>
  <c r="U168" i="40"/>
  <c r="AQ167" i="40"/>
  <c r="BE167" i="40" s="1"/>
  <c r="BS167" i="40"/>
  <c r="CG167" i="40" s="1"/>
  <c r="BF191" i="40"/>
  <c r="BG193" i="40"/>
  <c r="BF193" i="40" s="1"/>
  <c r="AR185" i="40"/>
  <c r="AQ185" i="40" s="1"/>
  <c r="BE185" i="40" s="1"/>
  <c r="AT191" i="40"/>
  <c r="AT193" i="40" s="1"/>
  <c r="AT195" i="40" s="1"/>
  <c r="BO183" i="40"/>
  <c r="BO195" i="40" s="1"/>
  <c r="AK8" i="48"/>
  <c r="AK13" i="48" s="1"/>
  <c r="AK75" i="48" s="1"/>
  <c r="W13" i="48"/>
  <c r="AN8" i="48"/>
  <c r="AN13" i="48" s="1"/>
  <c r="AN75" i="48" s="1"/>
  <c r="U182" i="40"/>
  <c r="U183" i="40"/>
  <c r="AQ181" i="40"/>
  <c r="BE181" i="40" s="1"/>
  <c r="BS181" i="40"/>
  <c r="CG181" i="40" s="1"/>
  <c r="Y73" i="33"/>
  <c r="Y9" i="33"/>
  <c r="Y8" i="33" s="1"/>
  <c r="Y70" i="33"/>
  <c r="U193" i="40" l="1"/>
  <c r="AQ191" i="40"/>
  <c r="BE191" i="40" s="1"/>
  <c r="BS191" i="40"/>
  <c r="CG191" i="40" s="1"/>
  <c r="Y74" i="33"/>
  <c r="Y76" i="33" s="1"/>
  <c r="AQ146" i="40"/>
  <c r="BE146" i="40" s="1"/>
  <c r="AR183" i="40"/>
  <c r="S183" i="40"/>
  <c r="BS183" i="40"/>
  <c r="CG183" i="40" s="1"/>
  <c r="Y65" i="33"/>
  <c r="BG195" i="40"/>
  <c r="Q286" i="45"/>
  <c r="AE284" i="45"/>
  <c r="U184" i="40"/>
  <c r="Q297" i="45" l="1"/>
  <c r="AE286" i="45"/>
  <c r="AQ183" i="40"/>
  <c r="BE183" i="40" s="1"/>
  <c r="AR195" i="40"/>
  <c r="U196" i="40"/>
  <c r="O196" i="40" s="1"/>
  <c r="AQ193" i="40"/>
  <c r="BE193" i="40" s="1"/>
  <c r="BS193" i="40"/>
  <c r="CG193" i="40" s="1"/>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D72" authorId="0">
      <text>
        <r>
          <rPr>
            <b/>
            <sz val="9"/>
            <color indexed="81"/>
            <rFont val="Tahoma"/>
            <family val="2"/>
          </rPr>
          <t>Planeación:</t>
        </r>
        <r>
          <rPr>
            <sz val="9"/>
            <color indexed="81"/>
            <rFont val="Tahoma"/>
            <family val="2"/>
          </rPr>
          <t xml:space="preserve">
Planes quinquenales
</t>
        </r>
      </text>
    </comment>
    <comment ref="D73" authorId="0">
      <text>
        <r>
          <rPr>
            <b/>
            <sz val="9"/>
            <color indexed="81"/>
            <rFont val="Tahoma"/>
            <family val="2"/>
          </rPr>
          <t>Planeación:</t>
        </r>
        <r>
          <rPr>
            <sz val="9"/>
            <color indexed="81"/>
            <rFont val="Tahoma"/>
            <family val="2"/>
          </rPr>
          <t xml:space="preserve">
Planes quinquenales</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105" authorId="0">
      <text>
        <r>
          <rPr>
            <b/>
            <sz val="9"/>
            <color indexed="81"/>
            <rFont val="Tahoma"/>
            <family val="2"/>
          </rPr>
          <t>Planeación:</t>
        </r>
        <r>
          <rPr>
            <sz val="9"/>
            <color indexed="81"/>
            <rFont val="Tahoma"/>
            <family val="2"/>
          </rPr>
          <t xml:space="preserve">
PLANES DE FOMENTO
</t>
        </r>
      </text>
    </comment>
    <comment ref="D108" authorId="0">
      <text>
        <r>
          <rPr>
            <b/>
            <sz val="9"/>
            <color indexed="81"/>
            <rFont val="Tahoma"/>
            <family val="2"/>
          </rPr>
          <t>Planeación:</t>
        </r>
        <r>
          <rPr>
            <sz val="9"/>
            <color indexed="81"/>
            <rFont val="Tahoma"/>
            <family val="2"/>
          </rPr>
          <t xml:space="preserve">
Adecuación Oficina Control Interno $83.000.000;</t>
        </r>
      </text>
    </comment>
    <comment ref="D112" authorId="0">
      <text>
        <r>
          <rPr>
            <b/>
            <sz val="9"/>
            <color indexed="81"/>
            <rFont val="Tahoma"/>
            <family val="2"/>
          </rPr>
          <t>Planeación:</t>
        </r>
        <r>
          <rPr>
            <sz val="9"/>
            <color indexed="81"/>
            <rFont val="Tahoma"/>
            <family val="2"/>
          </rPr>
          <t xml:space="preserve">
Dotación de Laboratorio de Tecnología en Desarrollo de Software
</t>
        </r>
      </text>
    </comment>
    <comment ref="T13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D72" authorId="0">
      <text>
        <r>
          <rPr>
            <b/>
            <sz val="9"/>
            <color indexed="81"/>
            <rFont val="Tahoma"/>
            <family val="2"/>
          </rPr>
          <t>Planeación:</t>
        </r>
        <r>
          <rPr>
            <sz val="9"/>
            <color indexed="81"/>
            <rFont val="Tahoma"/>
            <family val="2"/>
          </rPr>
          <t xml:space="preserve">
Planes quinquenales
</t>
        </r>
      </text>
    </comment>
    <comment ref="D73" authorId="0">
      <text>
        <r>
          <rPr>
            <b/>
            <sz val="9"/>
            <color indexed="81"/>
            <rFont val="Tahoma"/>
            <family val="2"/>
          </rPr>
          <t>Planeación:</t>
        </r>
        <r>
          <rPr>
            <sz val="9"/>
            <color indexed="81"/>
            <rFont val="Tahoma"/>
            <family val="2"/>
          </rPr>
          <t xml:space="preserve">
Planes quinquenales</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104" authorId="0">
      <text>
        <r>
          <rPr>
            <b/>
            <sz val="9"/>
            <color indexed="81"/>
            <rFont val="Tahoma"/>
            <family val="2"/>
          </rPr>
          <t>Planeación:</t>
        </r>
        <r>
          <rPr>
            <sz val="9"/>
            <color indexed="81"/>
            <rFont val="Tahoma"/>
            <family val="2"/>
          </rPr>
          <t xml:space="preserve">
PLANES DE FOMENTO
</t>
        </r>
      </text>
    </comment>
    <comment ref="D107" authorId="0">
      <text>
        <r>
          <rPr>
            <b/>
            <sz val="9"/>
            <color indexed="81"/>
            <rFont val="Tahoma"/>
            <family val="2"/>
          </rPr>
          <t>Planeación:</t>
        </r>
        <r>
          <rPr>
            <sz val="9"/>
            <color indexed="81"/>
            <rFont val="Tahoma"/>
            <family val="2"/>
          </rPr>
          <t xml:space="preserve">
Adecuación Oficina Control Interno $83.000.000;</t>
        </r>
      </text>
    </comment>
    <comment ref="D111" authorId="0">
      <text>
        <r>
          <rPr>
            <b/>
            <sz val="9"/>
            <color indexed="81"/>
            <rFont val="Tahoma"/>
            <family val="2"/>
          </rPr>
          <t>Planeación:</t>
        </r>
        <r>
          <rPr>
            <sz val="9"/>
            <color indexed="81"/>
            <rFont val="Tahoma"/>
            <family val="2"/>
          </rPr>
          <t xml:space="preserve">
Dotación de Laboratorio de Tecnología en Desarrollo de Software
</t>
        </r>
      </text>
    </comment>
    <comment ref="T13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D72" authorId="0">
      <text>
        <r>
          <rPr>
            <b/>
            <sz val="9"/>
            <color indexed="81"/>
            <rFont val="Tahoma"/>
            <family val="2"/>
          </rPr>
          <t>Planeación:</t>
        </r>
        <r>
          <rPr>
            <sz val="9"/>
            <color indexed="81"/>
            <rFont val="Tahoma"/>
            <family val="2"/>
          </rPr>
          <t xml:space="preserve">
Planes quinquenales
</t>
        </r>
      </text>
    </comment>
    <comment ref="D73" authorId="0">
      <text>
        <r>
          <rPr>
            <b/>
            <sz val="9"/>
            <color indexed="81"/>
            <rFont val="Tahoma"/>
            <family val="2"/>
          </rPr>
          <t>Planeación:</t>
        </r>
        <r>
          <rPr>
            <sz val="9"/>
            <color indexed="81"/>
            <rFont val="Tahoma"/>
            <family val="2"/>
          </rPr>
          <t xml:space="preserve">
Planes quinquenales</t>
        </r>
      </text>
    </comment>
    <comment ref="D74" authorId="0">
      <text>
        <r>
          <rPr>
            <b/>
            <sz val="9"/>
            <color indexed="81"/>
            <rFont val="Tahoma"/>
            <family val="2"/>
          </rPr>
          <t>Planeación:</t>
        </r>
        <r>
          <rPr>
            <sz val="9"/>
            <color indexed="81"/>
            <rFont val="Tahoma"/>
            <family val="2"/>
          </rPr>
          <t xml:space="preserve">
Planes quinquenales</t>
        </r>
      </text>
    </comment>
    <comment ref="D75" authorId="0">
      <text>
        <r>
          <rPr>
            <b/>
            <sz val="9"/>
            <color indexed="81"/>
            <rFont val="Tahoma"/>
            <family val="2"/>
          </rPr>
          <t>Planeación:</t>
        </r>
        <r>
          <rPr>
            <sz val="9"/>
            <color indexed="81"/>
            <rFont val="Tahoma"/>
            <family val="2"/>
          </rPr>
          <t xml:space="preserve">
Planes quinquenales</t>
        </r>
      </text>
    </comment>
    <comment ref="D105" authorId="0">
      <text>
        <r>
          <rPr>
            <b/>
            <sz val="9"/>
            <color indexed="81"/>
            <rFont val="Tahoma"/>
            <family val="2"/>
          </rPr>
          <t>Planeación:</t>
        </r>
        <r>
          <rPr>
            <sz val="9"/>
            <color indexed="81"/>
            <rFont val="Tahoma"/>
            <family val="2"/>
          </rPr>
          <t xml:space="preserve">
PLANES DE FOMENTO
</t>
        </r>
      </text>
    </comment>
    <comment ref="D108" authorId="0">
      <text>
        <r>
          <rPr>
            <b/>
            <sz val="9"/>
            <color indexed="81"/>
            <rFont val="Tahoma"/>
            <family val="2"/>
          </rPr>
          <t>Planeación:</t>
        </r>
        <r>
          <rPr>
            <sz val="9"/>
            <color indexed="81"/>
            <rFont val="Tahoma"/>
            <family val="2"/>
          </rPr>
          <t xml:space="preserve">
Adecuación Oficina Control Interno $83.000.000;</t>
        </r>
      </text>
    </comment>
    <comment ref="D112" authorId="0">
      <text>
        <r>
          <rPr>
            <b/>
            <sz val="9"/>
            <color indexed="81"/>
            <rFont val="Tahoma"/>
            <family val="2"/>
          </rPr>
          <t>Planeación:</t>
        </r>
        <r>
          <rPr>
            <sz val="9"/>
            <color indexed="81"/>
            <rFont val="Tahoma"/>
            <family val="2"/>
          </rPr>
          <t xml:space="preserve">
Dotación de Laboratorio de Tecnología en Desarrollo de Software
</t>
        </r>
      </text>
    </comment>
    <comment ref="T13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<sst xmlns="http://schemas.openxmlformats.org/spreadsheetml/2006/main" count="19289" uniqueCount="4635">
  <si>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</si>
  <si>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</si>
  <si>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</si>
  <si>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</si>
  <si>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</si>
  <si>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</si>
  <si>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</si>
  <si>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</si>
  <si>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</si>
  <si>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</si>
  <si>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</si>
  <si>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</si>
  <si>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</si>
  <si>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</si>
  <si>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</si>
  <si>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</si>
  <si>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</si>
  <si>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</si>
  <si>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</si>
  <si>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</si>
  <si>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</si>
  <si>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</si>
  <si>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</si>
  <si>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</si>
  <si>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</si>
  <si>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</si>
  <si>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</si>
  <si>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</si>
  <si>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</si>
  <si>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</si>
  <si>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</si>
  <si>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</si>
  <si>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</si>
  <si>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</si>
  <si>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</si>
  <si>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</si>
  <si>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</si>
  <si>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</si>
  <si>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</si>
  <si>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</si>
  <si>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</si>
  <si>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</si>
  <si>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</si>
  <si>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</si>
  <si>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</si>
  <si>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</si>
  <si>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</si>
  <si>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</si>
  <si>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</si>
  <si>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</si>
  <si>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</si>
  <si>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</si>
  <si>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</si>
  <si>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</si>
  <si>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</si>
  <si>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</si>
  <si>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</si>
  <si>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</si>
  <si>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</si>
  <si>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</si>
  <si>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</si>
  <si>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</si>
  <si>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</si>
  <si>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</si>
  <si>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</si>
  <si>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</si>
  <si>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</si>
  <si>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</si>
  <si>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</si>
  <si>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</si>
  <si>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</si>
  <si>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</si>
  <si>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</si>
  <si>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</si>
  <si>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</si>
  <si>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</si>
  <si>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</si>
  <si>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</si>
  <si>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</si>
  <si>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</si>
  <si>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</si>
  <si>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</si>
  <si>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</si>
  <si>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</si>
  <si>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</si>
  <si>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</si>
  <si>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</si>
  <si>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</si>
  <si>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</si>
  <si>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</si>
  <si>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</si>
  <si>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</si>
  <si>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</si>
  <si>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</si>
  <si>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</si>
  <si>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</si>
  <si>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</si>
  <si>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</si>
  <si>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</si>
  <si>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</si>
  <si>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</si>
  <si>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</si>
  <si>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</si>
  <si>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</si>
  <si>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</si>
  <si>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</si>
  <si>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</si>
  <si>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</si>
  <si>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</si>
  <si>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</si>
  <si>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</si>
  <si>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</si>
  <si>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</si>
  <si>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</si>
  <si>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</si>
  <si>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</si>
  <si>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</si>
  <si>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</si>
  <si>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</si>
  <si>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</si>
  <si>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</si>
  <si>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</si>
  <si>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</si>
  <si>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</si>
  <si>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</si>
  <si>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</si>
  <si>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</si>
  <si>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</si>
  <si>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</si>
  <si>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</si>
  <si>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</si>
  <si>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</si>
  <si>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</si>
  <si>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</si>
  <si>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</si>
  <si>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</si>
  <si>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</si>
  <si>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</si>
  <si>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</si>
  <si>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</si>
  <si>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</si>
  <si>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</si>
  <si>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</si>
  <si>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</si>
  <si>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</si>
  <si>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</si>
  <si>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</si>
  <si>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</si>
  <si>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</si>
  <si>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</si>
  <si>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</si>
  <si>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</si>
  <si>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</si>
  <si>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</si>
  <si>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</si>
  <si>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</si>
  <si>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</si>
  <si>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</si>
  <si>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</si>
  <si>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</si>
  <si>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</si>
  <si>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</si>
  <si>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</si>
  <si>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</si>
  <si>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</si>
  <si>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</si>
  <si>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</si>
  <si>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</si>
  <si>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</si>
  <si>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</si>
  <si>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</si>
  <si>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</si>
  <si>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</si>
  <si>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</si>
  <si>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</si>
  <si>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</si>
  <si>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</si>
  <si>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</si>
  <si>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</si>
  <si>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</si>
  <si>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</si>
  <si>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</si>
  <si>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</si>
  <si>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</si>
  <si>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</si>
  <si>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</si>
  <si>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</si>
  <si>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</si>
  <si>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</si>
  <si>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</si>
  <si>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</si>
  <si>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</si>
  <si>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</si>
  <si>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</si>
  <si>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</si>
  <si>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</si>
  <si>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</si>
  <si>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</si>
  <si>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</si>
  <si>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</si>
  <si>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</si>
  <si>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</si>
  <si>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</si>
  <si>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</si>
  <si>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</si>
  <si>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</si>
  <si>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</si>
  <si>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</si>
  <si>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</si>
  <si>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</si>
  <si>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</si>
  <si>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</si>
  <si>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</si>
  <si>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</si>
  <si>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</si>
  <si>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</si>
  <si>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</si>
  <si>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</si>
  <si>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</si>
  <si>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</si>
  <si>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</si>
  <si>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</si>
  <si>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</si>
  <si>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</si>
  <si>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</si>
  <si>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</si>
  <si>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</si>
  <si>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</si>
  <si>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</si>
  <si>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</si>
  <si>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</si>
  <si>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</si>
  <si>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</si>
  <si>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</si>
  <si>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</si>
  <si>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</si>
  <si>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</si>
  <si>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</si>
  <si>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</si>
  <si>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</si>
  <si>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</si>
  <si>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</si>
  <si>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</si>
  <si>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</si>
  <si>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</si>
  <si>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</si>
  <si>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</si>
  <si>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</si>
  <si>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</si>
  <si>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</si>
  <si>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</si>
  <si>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</si>
  <si>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</si>
  <si>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</si>
  <si>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</si>
  <si>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</si>
  <si>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</si>
  <si>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</si>
  <si>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</si>
  <si>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</si>
  <si>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</si>
  <si>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</si>
  <si>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</si>
  <si>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</si>
  <si>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</si>
  <si>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</si>
  <si>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</si>
  <si>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</si>
  <si>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</si>
  <si>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</si>
  <si>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</si>
  <si>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</si>
  <si>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</si>
  <si>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</si>
  <si>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</si>
  <si>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</si>
  <si>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</si>
  <si>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</si>
  <si>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</si>
  <si>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</si>
  <si>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</si>
  <si>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</si>
  <si>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</si>
  <si>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</si>
  <si>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</si>
  <si>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</si>
  <si>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</si>
  <si>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</si>
  <si>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</si>
  <si>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</si>
  <si>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</si>
  <si>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</si>
  <si>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</si>
  <si>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</si>
  <si>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</si>
  <si>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</si>
  <si>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</si>
  <si>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</si>
  <si>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</si>
  <si>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</si>
  <si>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</si>
  <si>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</si>
  <si>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</si>
  <si>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</si>
  <si>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</si>
  <si>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</si>
  <si>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</si>
  <si>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</si>
  <si>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</si>
  <si>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</si>
  <si>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</si>
  <si>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</si>
  <si>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</si>
  <si>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</si>
  <si>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</si>
  <si>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</si>
  <si>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</si>
  <si>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</si>
  <si>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</si>
  <si>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</si>
  <si>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</si>
  <si>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</si>
  <si>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</si>
  <si>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</si>
  <si>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</si>
  <si>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</si>
  <si>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</si>
  <si>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</si>
  <si>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</si>
  <si>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</si>
  <si>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</si>
  <si>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</si>
  <si>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</si>
  <si>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</si>
  <si>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</si>
  <si>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</si>
  <si>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</si>
  <si>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</si>
  <si>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</si>
  <si>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</si>
  <si>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</si>
  <si>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</si>
  <si>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</si>
  <si>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</si>
  <si>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</si>
  <si>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</si>
  <si>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</si>
  <si>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</si>
  <si>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</si>
  <si>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</si>
  <si>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</si>
  <si>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</si>
  <si>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</si>
  <si>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</si>
  <si>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</si>
  <si>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</si>
  <si>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</si>
  <si>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</si>
  <si>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</si>
  <si>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</si>
  <si>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</si>
  <si>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</si>
  <si>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</si>
  <si>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</si>
  <si>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</si>
  <si>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</si>
  <si>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</si>
  <si>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</si>
  <si>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</si>
  <si>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</si>
  <si>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</si>
  <si>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</si>
  <si>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</si>
  <si>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</si>
  <si>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</si>
  <si>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</si>
  <si>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</si>
  <si>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</si>
  <si>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</si>
  <si>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</si>
  <si>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</si>
  <si>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</si>
  <si>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</si>
  <si>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</si>
  <si>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</si>
  <si>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</si>
  <si>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</si>
  <si>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</si>
  <si>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</si>
  <si>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</si>
  <si>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</si>
  <si>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</si>
  <si>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</si>
  <si>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</si>
  <si>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</si>
  <si>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</si>
  <si>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</si>
  <si>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</si>
  <si>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</si>
  <si>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</si>
  <si>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</si>
  <si>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</si>
  <si>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</si>
  <si>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</si>
  <si>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</si>
  <si>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</si>
  <si>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</si>
  <si>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</si>
  <si>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</si>
  <si>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</si>
  <si>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</si>
  <si>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</si>
  <si>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</si>
  <si>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</si>
  <si>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</si>
  <si>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</si>
  <si>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</si>
  <si>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</si>
  <si>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</si>
  <si>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</si>
  <si>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</si>
  <si>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</si>
  <si>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</si>
  <si>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</si>
  <si>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</si>
  <si>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</si>
  <si>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</si>
  <si>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</si>
  <si>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</si>
  <si>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</si>
  <si>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</si>
  <si>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</si>
  <si>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</si>
  <si>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</si>
  <si>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</si>
  <si>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</si>
  <si>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</si>
  <si>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</si>
  <si>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</si>
  <si>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</si>
  <si>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</si>
  <si>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</si>
  <si>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</si>
  <si>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</si>
  <si>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</si>
  <si>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</si>
  <si>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</si>
  <si>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</si>
  <si>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</si>
  <si>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</si>
  <si>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</si>
  <si>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</si>
  <si>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</si>
  <si>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</si>
  <si>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</si>
  <si>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</si>
  <si>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</si>
  <si>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</si>
  <si>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</si>
  <si>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</si>
  <si>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</si>
  <si>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</si>
  <si>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</si>
  <si>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</si>
  <si>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</si>
  <si>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</si>
  <si>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</si>
  <si>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</si>
  <si>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</si>
  <si>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</si>
  <si>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</si>
  <si>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</si>
  <si>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</si>
  <si>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</si>
  <si>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</si>
  <si>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</si>
  <si>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</si>
  <si>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</si>
  <si>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</si>
  <si>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</si>
  <si>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</si>
  <si>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</si>
  <si>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</si>
  <si>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</si>
  <si>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</si>
  <si>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</si>
  <si>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</si>
  <si>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</si>
  <si>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</si>
  <si>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</si>
  <si>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</si>
  <si>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</si>
  <si>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</si>
  <si>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</si>
  <si>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</si>
  <si>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</si>
  <si>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</si>
  <si>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</si>
  <si>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</si>
  <si>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</si>
  <si>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</si>
  <si>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</si>
  <si>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</si>
  <si>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</si>
  <si>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</si>
  <si>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</si>
  <si>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</si>
  <si>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</si>
  <si>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</si>
  <si>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</si>
  <si>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</si>
  <si>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</si>
  <si>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</si>
  <si>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</si>
  <si>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</si>
  <si>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</si>
  <si>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</si>
  <si>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</si>
  <si>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</si>
  <si>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</si>
  <si>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</si>
  <si>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</si>
  <si>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</si>
  <si>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</si>
  <si>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</si>
  <si>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</si>
  <si>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</si>
  <si>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</si>
  <si>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</si>
  <si>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</si>
  <si>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</si>
  <si>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</si>
  <si>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</si>
  <si>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</si>
  <si>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</si>
  <si>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</si>
  <si>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</si>
  <si>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</si>
  <si>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</si>
  <si>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</si>
  <si>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</si>
  <si>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</si>
  <si>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</si>
  <si>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</si>
  <si>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</si>
  <si>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</si>
  <si>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</si>
  <si>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</si>
  <si>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</si>
  <si>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</si>
  <si>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</si>
  <si>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</si>
  <si>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</si>
  <si>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</si>
  <si>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</si>
  <si>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</si>
  <si>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</si>
  <si>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</si>
  <si>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</si>
  <si>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</si>
  <si>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</si>
  <si>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</si>
  <si>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</si>
  <si>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</si>
  <si>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</si>
  <si>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</si>
  <si>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</si>
  <si>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</si>
  <si>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</si>
  <si>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</si>
  <si>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</si>
  <si>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</si>
  <si>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</si>
  <si>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</si>
  <si>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</si>
  <si>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</si>
  <si>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</si>
  <si>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</si>
  <si>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</si>
  <si>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</si>
  <si>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</si>
  <si>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</si>
  <si>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</si>
  <si>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</si>
  <si>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</si>
  <si>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</si>
  <si>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</si>
  <si>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</si>
  <si>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</si>
  <si>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</si>
  <si>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</si>
  <si>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</si>
  <si>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</si>
  <si>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</si>
  <si>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</si>
  <si>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</si>
  <si>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</si>
  <si>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</si>
  <si>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</si>
  <si>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</si>
  <si>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</si>
  <si>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</si>
  <si>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</si>
  <si>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</si>
  <si>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</si>
  <si>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</si>
  <si>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</si>
  <si>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</si>
  <si>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</si>
  <si>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</si>
  <si>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</si>
  <si>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</si>
  <si>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</si>
  <si>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</si>
  <si>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</si>
  <si>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</si>
  <si>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</si>
  <si>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</si>
  <si>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</si>
  <si>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</si>
  <si>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</si>
  <si>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</si>
  <si>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</si>
  <si>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</si>
  <si>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</si>
  <si>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</si>
  <si>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</si>
  <si>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</si>
  <si>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</si>
  <si>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</si>
  <si>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</si>
  <si>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</si>
  <si>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</si>
  <si>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</si>
  <si>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</si>
  <si>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</si>
  <si>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</si>
  <si>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</si>
  <si>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</si>
  <si>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</si>
  <si>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</si>
  <si>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</si>
  <si>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</si>
  <si>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</si>
  <si>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</si>
  <si>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</si>
  <si>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</si>
  <si>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</si>
  <si>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</si>
  <si>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</si>
  <si>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</si>
  <si>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</si>
  <si>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</si>
  <si>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</si>
  <si>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</si>
  <si>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</si>
  <si>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</si>
  <si>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</si>
  <si>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</si>
  <si>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</si>
  <si>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</si>
  <si>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</si>
  <si>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</si>
  <si>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</si>
  <si>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</si>
  <si>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</si>
  <si>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</si>
  <si>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</si>
  <si>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</si>
  <si>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</si>
  <si>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</si>
  <si>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</si>
  <si>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</si>
  <si>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</si>
  <si>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</si>
  <si>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</si>
  <si>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</si>
  <si>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</si>
  <si>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</si>
  <si>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</si>
  <si>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</si>
  <si>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</si>
  <si>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</si>
  <si>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</si>
  <si>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</si>
  <si>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</si>
  <si>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</si>
  <si>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</si>
  <si>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</si>
  <si>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</si>
  <si>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</si>
  <si>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</si>
  <si>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</si>
  <si>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</si>
  <si>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</si>
  <si>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</si>
  <si>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</si>
  <si>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</si>
  <si>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</si>
  <si>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</si>
  <si>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</si>
  <si>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</si>
  <si>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</si>
  <si>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</si>
  <si>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</si>
  <si>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</si>
  <si>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</si>
  <si>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</si>
  <si>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</si>
  <si>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</si>
  <si>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</si>
  <si>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</si>
  <si>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</si>
  <si>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</si>
  <si>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</si>
  <si>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</si>
  <si>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</si>
  <si>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</si>
  <si>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</si>
  <si>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</si>
  <si>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</si>
  <si>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</si>
  <si>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</si>
  <si>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</si>
  <si>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</si>
  <si>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</si>
  <si>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</si>
  <si>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</si>
  <si>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</si>
  <si>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</si>
  <si>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</si>
  <si>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</si>
  <si>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</si>
  <si>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</si>
  <si>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</si>
  <si>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</si>
  <si>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</si>
  <si>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</si>
  <si>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</si>
  <si>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</si>
  <si>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</si>
  <si>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</si>
  <si>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</si>
  <si>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</si>
  <si>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</si>
  <si>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</si>
  <si>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</si>
  <si>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</si>
  <si>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</si>
  <si>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</si>
  <si>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</si>
  <si>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</si>
  <si>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</si>
  <si>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</si>
  <si>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</si>
  <si>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</si>
  <si>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</si>
  <si>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</si>
  <si>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</si>
  <si>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</si>
  <si>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</si>
  <si>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</si>
  <si>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</si>
  <si>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</si>
  <si>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</si>
  <si>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</si>
  <si>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</si>
  <si>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</si>
  <si>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</si>
  <si>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</si>
  <si>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</si>
  <si>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</si>
  <si>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</si>
  <si>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</si>
  <si>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</si>
  <si>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</si>
  <si>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</si>
  <si>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</si>
  <si>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</si>
  <si>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</si>
  <si>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</si>
  <si>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</si>
  <si>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</si>
  <si>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</si>
  <si>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</si>
  <si>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</si>
  <si>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</si>
  <si>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</si>
  <si>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</si>
  <si>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</si>
  <si>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</si>
  <si>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</si>
  <si>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</si>
  <si>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</si>
  <si>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</si>
  <si>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</si>
  <si>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</si>
  <si>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</si>
  <si>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</si>
  <si>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</si>
  <si>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</si>
  <si>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</si>
  <si>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</si>
  <si>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</si>
  <si>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</si>
  <si>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</si>
  <si>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</si>
  <si>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</si>
  <si>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</si>
  <si>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</si>
  <si>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</si>
  <si>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</si>
  <si>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</si>
  <si>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</si>
  <si>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</si>
  <si>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</si>
  <si>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</si>
  <si>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</si>
  <si>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</si>
  <si>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</si>
  <si>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</si>
  <si>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</si>
  <si>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</si>
  <si>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</si>
  <si>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</si>
  <si>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</si>
  <si>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</si>
  <si>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</si>
  <si>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</si>
  <si>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</si>
  <si>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</si>
  <si>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</si>
  <si>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</si>
  <si>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</si>
  <si>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</si>
  <si>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</si>
  <si>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</si>
  <si>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</si>
  <si>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</si>
  <si>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</si>
  <si>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</si>
  <si>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</si>
  <si>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</si>
  <si>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</si>
  <si>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</si>
  <si>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</si>
  <si>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</si>
  <si>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</si>
  <si>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</si>
  <si>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</si>
  <si>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</si>
  <si>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</si>
  <si>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</si>
  <si>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</si>
  <si>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</si>
  <si>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</si>
  <si>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</si>
  <si>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</si>
  <si>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</si>
  <si>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</si>
  <si>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</si>
  <si>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</si>
  <si>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</si>
  <si>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</si>
  <si>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</si>
  <si>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</si>
  <si>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</si>
  <si>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</si>
  <si>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</si>
  <si>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</si>
  <si>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</si>
  <si>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</si>
  <si>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</si>
  <si>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</si>
  <si>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</si>
  <si>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</si>
  <si>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</si>
  <si>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</si>
  <si>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</si>
  <si>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</si>
  <si>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</si>
  <si>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</si>
  <si>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</si>
  <si>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</si>
  <si>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</si>
  <si>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</si>
  <si>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</si>
  <si>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</si>
  <si>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</si>
  <si>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</si>
  <si>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</si>
  <si>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</si>
  <si>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</si>
  <si>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</si>
  <si>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</si>
  <si>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</si>
  <si>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</si>
  <si>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</si>
  <si>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</si>
  <si>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</si>
  <si>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</si>
  <si>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</si>
  <si>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</si>
  <si>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</si>
  <si>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</si>
  <si>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</si>
  <si>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</si>
  <si>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</si>
  <si>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</si>
  <si>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</si>
  <si>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</si>
  <si>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</si>
  <si>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</si>
  <si>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</si>
  <si>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</si>
  <si>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</si>
  <si>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</si>
  <si>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</si>
  <si>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</si>
  <si>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</si>
  <si>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</si>
  <si>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</si>
  <si>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</si>
  <si>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</si>
  <si>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</si>
  <si>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</si>
  <si>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</si>
  <si>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</si>
  <si>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</si>
  <si>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</si>
  <si>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</si>
  <si>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</si>
  <si>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</si>
  <si>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</si>
  <si>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</si>
  <si>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</si>
  <si>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</si>
  <si>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</si>
  <si>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</si>
  <si>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</si>
  <si>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</si>
  <si>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</si>
  <si>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</si>
  <si>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</si>
  <si>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</si>
  <si>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</si>
  <si>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</si>
  <si>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</si>
  <si>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</si>
  <si>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</si>
  <si>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</si>
  <si>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</si>
  <si>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</si>
  <si>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</si>
  <si>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</si>
  <si>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</si>
  <si>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</si>
  <si>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</si>
  <si>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</si>
  <si>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</si>
  <si>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</si>
  <si>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</si>
  <si>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</si>
  <si>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</si>
  <si>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</si>
  <si>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</si>
  <si>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</si>
  <si>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</si>
  <si>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</si>
  <si>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</si>
  <si>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</si>
  <si>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</si>
  <si>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</si>
  <si>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</si>
  <si>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</si>
  <si>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</si>
  <si>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</si>
  <si>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</si>
  <si>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</si>
  <si>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</si>
  <si>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</si>
  <si>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</si>
  <si>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</si>
  <si>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</si>
  <si>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</si>
  <si>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</si>
  <si>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</si>
  <si>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</si>
  <si>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</si>
  <si>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</si>
  <si>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</si>
  <si>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</si>
  <si>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</si>
  <si>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</si>
  <si>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</si>
  <si>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</si>
  <si>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</si>
  <si>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</si>
  <si>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</si>
  <si>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</si>
  <si>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</si>
  <si>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</si>
  <si>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</si>
  <si>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</si>
  <si>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</si>
  <si>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</si>
  <si>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</si>
  <si>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</si>
  <si>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</si>
  <si>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</si>
  <si>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</si>
  <si>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</si>
  <si>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</si>
  <si>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</si>
  <si>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</si>
  <si>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</si>
  <si>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</si>
  <si>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</si>
  <si>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</si>
  <si>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</si>
  <si>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</si>
  <si>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</si>
  <si>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</si>
  <si>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</si>
  <si>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</si>
  <si>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</si>
  <si>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</si>
  <si>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</si>
  <si>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</si>
  <si>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</si>
  <si>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</si>
  <si>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</si>
  <si>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</si>
  <si>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</si>
  <si>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</si>
  <si>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</si>
  <si>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</si>
  <si>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</si>
  <si>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</si>
  <si>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</si>
  <si>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</si>
  <si>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</si>
  <si>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</si>
  <si>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</si>
  <si>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</si>
  <si>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</si>
  <si>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</si>
  <si>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</si>
  <si>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</si>
  <si>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</si>
  <si>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</si>
  <si>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</si>
  <si>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</si>
  <si>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</si>
  <si>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</si>
  <si>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</si>
  <si>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</si>
  <si>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</si>
  <si>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</si>
  <si>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</si>
  <si>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</si>
  <si>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</si>
  <si>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</si>
  <si>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</si>
  <si>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</si>
  <si>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</si>
  <si>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</si>
  <si>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</si>
  <si>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</si>
  <si>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</si>
  <si>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</si>
  <si>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</si>
  <si>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</si>
  <si>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</si>
  <si>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</si>
  <si>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</si>
  <si>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</si>
  <si>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</si>
  <si>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</si>
  <si>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</si>
  <si>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</si>
  <si>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</si>
  <si>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</si>
  <si>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</si>
  <si>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</si>
  <si>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</si>
  <si>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</si>
  <si>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</si>
  <si>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</si>
  <si>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</si>
  <si>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</si>
  <si>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</si>
  <si>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</si>
  <si>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</si>
  <si>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</si>
  <si>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</si>
  <si>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</si>
  <si>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</si>
  <si>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</si>
  <si>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</si>
  <si>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</si>
  <si>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</si>
  <si>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</si>
  <si>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</si>
  <si>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</si>
  <si>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</si>
  <si>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</si>
  <si>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</si>
  <si>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</si>
  <si>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</si>
  <si>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</si>
  <si>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</si>
  <si>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</si>
  <si>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</si>
  <si>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</si>
  <si>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</si>
  <si>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</si>
  <si>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</si>
  <si>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</si>
  <si>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</si>
  <si>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</si>
  <si>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</si>
  <si>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</si>
  <si>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</si>
  <si>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</si>
  <si>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</si>
  <si>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</si>
  <si>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</si>
  <si>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</si>
  <si>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</si>
  <si>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</si>
  <si>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</si>
  <si>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</si>
  <si>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</si>
  <si>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</si>
  <si>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</si>
  <si>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</si>
  <si>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</si>
  <si>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</si>
  <si>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</si>
  <si>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</si>
  <si>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</si>
  <si>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</si>
  <si>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</si>
  <si>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</si>
  <si>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</si>
  <si>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</si>
  <si>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</si>
  <si>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</si>
  <si>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</si>
  <si>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</si>
  <si>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</si>
  <si>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</si>
  <si>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</si>
  <si>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</si>
  <si>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</si>
  <si>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</si>
  <si>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</si>
  <si>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</si>
  <si>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</si>
  <si>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</si>
  <si>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</si>
  <si>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</si>
  <si>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</si>
  <si>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</si>
  <si>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</si>
  <si>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</si>
  <si>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</si>
  <si>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</si>
  <si>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</si>
  <si>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</si>
  <si>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</si>
  <si>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</si>
  <si>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</si>
  <si>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</si>
  <si>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</si>
  <si>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</si>
  <si>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</si>
  <si>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</si>
  <si>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</si>
  <si>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</si>
  <si>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</si>
  <si>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</si>
  <si>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</si>
  <si>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</si>
  <si>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</si>
  <si>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</si>
  <si>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</si>
  <si>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</si>
  <si>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</si>
  <si>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</si>
  <si>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</si>
  <si>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</si>
  <si>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</si>
  <si>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</si>
  <si>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</si>
  <si>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</si>
  <si>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</si>
  <si>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</si>
  <si>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</si>
  <si>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</si>
  <si>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</si>
  <si>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</si>
  <si>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</si>
  <si>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</si>
  <si>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</si>
  <si>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</si>
  <si>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</si>
  <si>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</si>
  <si>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</si>
  <si>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</si>
  <si>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</si>
  <si>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</si>
  <si>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</si>
  <si>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</si>
  <si>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</si>
  <si>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</si>
  <si>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</si>
  <si>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</si>
  <si>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</si>
  <si>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</si>
  <si>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</si>
  <si>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</si>
  <si>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</si>
  <si>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</si>
  <si>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</si>
  <si>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</si>
  <si>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</si>
  <si>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</si>
  <si>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</si>
  <si>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</si>
  <si>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</si>
  <si>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</si>
  <si>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</si>
  <si>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</si>
  <si>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</si>
  <si>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</si>
  <si>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</si>
  <si>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</si>
  <si>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</si>
  <si>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</si>
  <si>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</si>
  <si>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</si>
  <si>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</si>
  <si>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</si>
  <si>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</si>
  <si>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</si>
  <si>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</si>
  <si>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</si>
  <si>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</si>
  <si>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</si>
  <si>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</si>
  <si>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</si>
  <si>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</si>
  <si>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</si>
  <si>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</si>
  <si>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</si>
  <si>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</si>
  <si>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</si>
  <si>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</si>
  <si>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</si>
  <si>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</si>
  <si>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</si>
  <si>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</si>
  <si>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</si>
  <si>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</si>
  <si>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</si>
  <si>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</si>
  <si>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</si>
  <si>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</si>
  <si>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</si>
  <si>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</si>
  <si>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</si>
  <si>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</si>
  <si>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</si>
  <si>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</si>
  <si>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</si>
  <si>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</si>
  <si>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</si>
  <si>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</si>
  <si>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</si>
  <si>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</si>
  <si>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</si>
  <si>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</si>
  <si>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</si>
  <si>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</si>
  <si>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</si>
  <si>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</si>
  <si>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</si>
  <si>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</si>
  <si>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</si>
  <si>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</si>
  <si>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</si>
  <si>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</si>
  <si>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</si>
  <si>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</si>
  <si>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</si>
  <si>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</si>
  <si>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</si>
  <si>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</si>
  <si>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</si>
  <si>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</si>
  <si>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</si>
  <si>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</si>
  <si>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</si>
  <si>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</si>
  <si>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</si>
  <si>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</si>
  <si>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</si>
  <si>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</si>
  <si>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</si>
  <si>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</si>
  <si>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</si>
  <si>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</si>
  <si>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</si>
  <si>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</si>
  <si>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</si>
  <si>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</si>
  <si>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</si>
  <si>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</si>
  <si>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</si>
  <si>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</si>
  <si>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</si>
  <si>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</si>
  <si>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</si>
  <si>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</si>
  <si>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</si>
  <si>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</si>
  <si>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</si>
  <si>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</si>
  <si>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</si>
  <si>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</si>
  <si>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</si>
  <si>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</si>
  <si>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</si>
  <si>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</si>
  <si>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</si>
  <si>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</si>
  <si>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</si>
  <si>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</si>
  <si>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</si>
  <si>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</si>
  <si>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</si>
  <si>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</si>
  <si>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</si>
  <si>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</si>
  <si>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</si>
  <si>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</si>
  <si>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</si>
  <si>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</si>
  <si>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</si>
  <si>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</si>
  <si>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</si>
  <si>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</si>
  <si>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</si>
  <si>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</si>
  <si>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</si>
  <si>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</si>
  <si>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</si>
  <si>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</si>
  <si>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</si>
  <si>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</si>
  <si>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</si>
  <si>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</si>
  <si>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</si>
  <si>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</si>
  <si>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</si>
  <si>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</si>
  <si>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</si>
  <si>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</si>
  <si>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</si>
  <si>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</si>
  <si>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</si>
  <si>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</si>
  <si>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</si>
  <si>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</si>
  <si>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</si>
  <si>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</si>
  <si>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</si>
  <si>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</si>
  <si>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</si>
  <si>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</si>
  <si>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</si>
  <si>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</si>
  <si>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</si>
  <si>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</si>
  <si>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</si>
  <si>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</si>
  <si>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</si>
  <si>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</si>
  <si>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</si>
  <si>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</si>
  <si>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</si>
  <si>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</si>
  <si>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</si>
  <si>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</si>
  <si>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</si>
  <si>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</si>
  <si>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</si>
  <si>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</si>
  <si>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</si>
  <si>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</si>
  <si>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</si>
  <si>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</si>
  <si>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</si>
  <si>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</si>
  <si>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</si>
  <si>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</si>
  <si>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</si>
  <si>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</si>
  <si>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</si>
  <si>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</si>
  <si>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</si>
  <si>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</si>
  <si>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</si>
  <si>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</si>
  <si>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</si>
  <si>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</si>
  <si>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</si>
  <si>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</si>
  <si>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</si>
  <si>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</si>
  <si>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</si>
  <si>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</si>
  <si>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</si>
  <si>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</si>
  <si>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</si>
  <si>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</si>
  <si>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</si>
  <si>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</si>
  <si>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</si>
  <si>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</si>
  <si>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</si>
  <si>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</si>
  <si>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</si>
  <si>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</si>
  <si>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</si>
  <si>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</si>
  <si>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</si>
  <si>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</si>
  <si>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</si>
  <si>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</si>
  <si>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</si>
  <si>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</si>
  <si>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</si>
  <si>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</si>
  <si>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</si>
  <si>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</si>
  <si>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</si>
  <si>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</si>
  <si>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</si>
  <si>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</si>
  <si>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</si>
  <si>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</si>
  <si>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</si>
  <si>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</si>
  <si>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</si>
  <si>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</si>
  <si>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</si>
  <si>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</si>
  <si>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</si>
  <si>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</si>
  <si>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</si>
  <si>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</si>
  <si>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</si>
  <si>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</si>
  <si>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</si>
  <si>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</si>
  <si>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</si>
  <si>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</si>
  <si>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</si>
  <si>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</si>
  <si>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</si>
  <si>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</si>
  <si>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</si>
  <si>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</si>
  <si>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</si>
  <si>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</si>
  <si>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</si>
  <si>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</si>
  <si>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</si>
  <si>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</si>
  <si>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</si>
  <si>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</si>
  <si>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</si>
  <si>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</si>
  <si>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</si>
  <si>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</si>
  <si>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</si>
  <si>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</si>
  <si>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</si>
  <si>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</si>
  <si>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</si>
  <si>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</si>
  <si>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</si>
  <si>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</si>
  <si>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</si>
  <si>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</si>
  <si>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</si>
  <si>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</si>
  <si>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</si>
  <si>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</si>
  <si>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</si>
  <si>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</si>
  <si>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</si>
  <si>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</si>
  <si>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</si>
  <si>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</si>
  <si>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</si>
  <si>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</si>
  <si>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</si>
  <si>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</si>
  <si>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</si>
  <si>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</si>
  <si>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</si>
  <si>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</si>
  <si>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</si>
  <si>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</si>
  <si>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</si>
  <si>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</si>
  <si>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</si>
  <si>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</si>
  <si>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</si>
  <si>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</si>
  <si>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</si>
  <si>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</si>
  <si>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</si>
  <si>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</si>
  <si>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</si>
  <si>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</si>
  <si>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</si>
  <si>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</si>
  <si>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</si>
  <si>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</si>
  <si>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</si>
  <si>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</si>
  <si>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</si>
  <si>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</si>
  <si>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</si>
  <si>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</si>
  <si>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</si>
  <si>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</si>
  <si>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</si>
  <si>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</si>
  <si>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</si>
  <si>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</si>
  <si>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</si>
  <si>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</si>
  <si>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</si>
  <si>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</si>
  <si>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</si>
  <si>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</si>
  <si>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</si>
  <si>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</si>
  <si>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</si>
  <si>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</si>
  <si>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</si>
  <si>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</si>
  <si>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</si>
  <si>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</si>
  <si>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</si>
  <si>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</si>
  <si>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</si>
  <si>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</si>
  <si>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</si>
  <si>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</si>
  <si>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</si>
  <si>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</si>
  <si>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</si>
  <si>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</si>
  <si>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</si>
  <si>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</si>
  <si>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</si>
  <si>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</si>
  <si>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</si>
  <si>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</si>
  <si>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</si>
  <si>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</si>
  <si>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</si>
  <si>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</si>
  <si>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</si>
  <si>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</si>
  <si>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</si>
  <si>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</si>
  <si>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</si>
  <si>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</si>
  <si>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</si>
  <si>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</si>
  <si>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</si>
  <si>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</si>
  <si>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</si>
  <si>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</si>
  <si>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</si>
  <si>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</si>
  <si>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</si>
  <si>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</si>
  <si>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</si>
  <si>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</si>
  <si>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</si>
  <si>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</si>
  <si>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</si>
  <si>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</si>
  <si>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</si>
  <si>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</si>
  <si>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</si>
  <si>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</si>
  <si>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</si>
  <si>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</si>
  <si>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</si>
  <si>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</si>
  <si>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</si>
  <si>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</si>
  <si>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</si>
  <si>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</si>
  <si>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</si>
  <si>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</si>
  <si>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</si>
  <si>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</si>
  <si>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</si>
  <si>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</si>
  <si>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</si>
  <si>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</si>
  <si>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</si>
  <si>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</si>
  <si>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</si>
  <si>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</si>
  <si>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</si>
  <si>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</si>
  <si>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</si>
  <si>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</si>
  <si>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</si>
  <si>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</si>
  <si>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</si>
  <si>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</si>
  <si>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</si>
  <si>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</si>
  <si>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</si>
  <si>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</si>
  <si>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</si>
  <si>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</si>
  <si>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</si>
  <si>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</si>
  <si>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</si>
  <si>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</si>
  <si>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</si>
  <si>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</si>
  <si>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</si>
  <si>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</si>
  <si>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</si>
  <si>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</si>
  <si>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</si>
  <si>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</si>
  <si>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</si>
  <si>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</si>
  <si>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</si>
  <si>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</si>
  <si>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</si>
  <si>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</si>
  <si>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</si>
  <si>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</si>
  <si>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</si>
  <si>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</si>
  <si>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</si>
  <si>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</si>
  <si>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</si>
  <si>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</si>
  <si>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</si>
  <si>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</si>
  <si>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</si>
  <si>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</si>
  <si>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</si>
  <si>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</si>
  <si>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</si>
  <si>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</si>
  <si>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</si>
  <si>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</si>
  <si>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</si>
  <si>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</si>
  <si>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</si>
  <si>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</si>
  <si>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</si>
  <si>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</si>
  <si>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</si>
  <si>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</si>
  <si>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</si>
  <si>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</si>
  <si>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</si>
  <si>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</si>
  <si>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</si>
  <si>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</si>
  <si>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</si>
  <si>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</si>
  <si>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</si>
  <si>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</si>
  <si>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</si>
  <si>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</si>
  <si>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</si>
  <si>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</si>
  <si>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</si>
  <si>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</si>
  <si>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</si>
  <si>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</si>
  <si>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</si>
  <si>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</si>
  <si>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</si>
  <si>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</si>
  <si>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</si>
  <si>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</si>
  <si>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</si>
  <si>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</si>
  <si>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</si>
  <si>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</si>
  <si>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</si>
  <si>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</si>
  <si>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</si>
  <si>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</si>
  <si>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</si>
  <si>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</si>
  <si>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</si>
  <si>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</si>
  <si>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</si>
  <si>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</si>
  <si>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</si>
  <si>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</si>
  <si>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</si>
  <si>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</si>
  <si>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</si>
  <si>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</si>
  <si>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</si>
  <si>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</si>
  <si>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</si>
  <si>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</si>
  <si>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</si>
  <si>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</si>
  <si>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</si>
  <si>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</si>
  <si>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</si>
  <si>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</si>
  <si>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</si>
  <si>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</si>
  <si>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</si>
  <si>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</si>
  <si>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</si>
  <si>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</si>
  <si>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</si>
  <si>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</si>
  <si>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</si>
  <si>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</si>
  <si>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</si>
  <si>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</si>
  <si>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</si>
  <si>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</si>
  <si>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</si>
  <si>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</si>
  <si>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</si>
  <si>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</si>
  <si>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</si>
  <si>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</si>
  <si>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</si>
  <si>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</si>
  <si>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</si>
  <si>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</si>
  <si>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</si>
  <si>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</si>
  <si>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</si>
  <si>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</si>
  <si>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</si>
  <si>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</si>
  <si>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</si>
  <si>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</si>
  <si>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</si>
  <si>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</si>
  <si>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</si>
  <si>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</si>
  <si>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</si>
  <si>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</si>
  <si>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</si>
  <si>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</si>
  <si>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</si>
  <si>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</si>
  <si>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</si>
  <si>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</si>
  <si>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</si>
  <si>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</si>
  <si>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</si>
  <si>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</si>
  <si>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</si>
  <si>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</si>
  <si>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</si>
  <si>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</si>
  <si>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</si>
  <si>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</si>
  <si>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</si>
  <si>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</si>
  <si>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</si>
  <si>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</si>
  <si>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</si>
  <si>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</si>
  <si>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</si>
  <si>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</si>
  <si>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</si>
  <si>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</si>
  <si>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</si>
  <si>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</si>
  <si>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</si>
  <si>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</si>
  <si>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</si>
  <si>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</si>
  <si>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</si>
  <si>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</si>
  <si>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</si>
  <si>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</si>
  <si>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</si>
  <si>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</si>
  <si>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</si>
  <si>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</si>
  <si>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</si>
  <si>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</si>
  <si>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</si>
  <si>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</si>
  <si>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</si>
  <si>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</si>
  <si>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</si>
  <si>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</si>
  <si>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</si>
  <si>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</si>
  <si>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</si>
  <si>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</si>
  <si>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</si>
  <si>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</si>
  <si>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</si>
  <si>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</si>
  <si>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</si>
  <si>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</si>
  <si>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</si>
  <si>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</si>
  <si>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</si>
  <si>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</si>
  <si>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</si>
  <si>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</si>
  <si>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</si>
  <si>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</si>
  <si>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</si>
  <si>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</si>
  <si>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</si>
  <si>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</si>
  <si>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</si>
  <si>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</si>
  <si>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</si>
  <si>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</si>
  <si>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</si>
  <si>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</si>
  <si>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</si>
  <si>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</si>
  <si>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</si>
  <si>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</si>
  <si>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</si>
  <si>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</si>
  <si>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</si>
  <si>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</si>
  <si>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</si>
  <si>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</si>
  <si>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</si>
  <si>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</si>
  <si>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</si>
  <si>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</si>
  <si>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</si>
  <si>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</si>
  <si>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</si>
  <si>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</si>
  <si>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</si>
  <si>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</si>
  <si>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</si>
  <si>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</si>
  <si>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</si>
  <si>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</si>
  <si>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</si>
  <si>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</si>
  <si>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</si>
  <si>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</si>
  <si>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</si>
  <si>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</si>
  <si>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</si>
  <si>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</si>
  <si>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</si>
  <si>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</si>
  <si>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</si>
  <si>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</si>
  <si>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</si>
  <si>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</si>
  <si>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</si>
  <si>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</si>
  <si>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</si>
  <si>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</si>
  <si>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</si>
  <si>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</si>
  <si>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</si>
  <si>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</si>
  <si>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</si>
  <si>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</si>
  <si>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</si>
  <si>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</si>
  <si>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</si>
  <si>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</si>
  <si>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</si>
  <si>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</si>
  <si>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</si>
  <si>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</si>
  <si>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</si>
  <si>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</si>
  <si>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</si>
  <si>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</si>
  <si>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</si>
  <si>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</si>
  <si>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</si>
  <si>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</si>
  <si>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</si>
  <si>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</si>
  <si>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</si>
  <si>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</si>
  <si>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</si>
  <si>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</si>
  <si>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</si>
  <si>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</si>
  <si>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</si>
  <si>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</si>
  <si>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</si>
  <si>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</si>
  <si>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</si>
  <si>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</si>
  <si>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</si>
  <si>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</si>
  <si>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</si>
  <si>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</si>
  <si>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</si>
  <si>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</si>
  <si>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</si>
  <si>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</si>
  <si>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</si>
  <si>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</si>
  <si>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</si>
  <si>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</si>
  <si>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</si>
  <si>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</si>
  <si>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</si>
  <si>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</si>
  <si>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</si>
  <si>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</si>
  <si>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</si>
  <si>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</si>
  <si>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</si>
  <si>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</si>
  <si>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</si>
  <si>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</si>
  <si>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</si>
  <si>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</si>
  <si>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</si>
  <si>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</si>
  <si>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</si>
  <si>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</si>
  <si>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</si>
  <si>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</si>
  <si>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</si>
  <si>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</si>
  <si>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</si>
  <si>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</si>
  <si>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</si>
  <si>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</si>
  <si>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</si>
  <si>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</si>
  <si>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</si>
  <si>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</si>
  <si>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</si>
  <si>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</si>
  <si>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</si>
  <si>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</si>
  <si>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</si>
  <si>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</si>
  <si>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</si>
  <si>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</si>
  <si>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</si>
  <si>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</si>
  <si>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</si>
  <si>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</si>
  <si>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</si>
  <si>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</si>
  <si>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</si>
  <si>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</si>
  <si>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</si>
  <si>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</si>
  <si>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</si>
  <si>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</si>
  <si>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</si>
  <si>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</si>
  <si>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</si>
  <si>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</si>
  <si>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</si>
  <si>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</si>
  <si>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</si>
  <si>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</si>
  <si>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</si>
  <si>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</si>
  <si>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</si>
  <si>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</si>
  <si>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</si>
  <si>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</si>
  <si>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</si>
  <si>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</si>
  <si>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</si>
  <si>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</si>
  <si>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</si>
  <si>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</si>
  <si>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</si>
  <si>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</si>
  <si>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</si>
  <si>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</si>
  <si>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</si>
  <si>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</si>
  <si>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</si>
  <si>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</si>
  <si>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</si>
  <si>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</si>
  <si>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</si>
  <si>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</si>
  <si>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</si>
  <si>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</si>
  <si>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</si>
  <si>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</si>
  <si>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</si>
  <si>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</si>
  <si>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</si>
  <si>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</si>
  <si>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</si>
  <si>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</si>
  <si>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</si>
  <si>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</si>
  <si>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</si>
  <si>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</si>
  <si>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</si>
  <si>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</si>
  <si>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</si>
  <si>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</si>
  <si>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</si>
  <si>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</si>
  <si>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</si>
  <si>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</si>
  <si>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</si>
  <si>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</si>
  <si>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</si>
  <si>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</si>
  <si>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</si>
  <si>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</si>
  <si>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</si>
  <si>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</si>
  <si>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</si>
  <si>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</si>
  <si>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</si>
  <si>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</si>
  <si>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</si>
  <si>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</si>
  <si>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</si>
  <si>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</si>
  <si>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</si>
  <si>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</si>
  <si>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</si>
  <si>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</si>
  <si>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</si>
  <si>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</si>
  <si>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</si>
  <si>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</si>
  <si>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</si>
  <si>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</si>
  <si>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</si>
  <si>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</si>
  <si>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</si>
  <si>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</si>
  <si>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</si>
  <si>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</si>
  <si>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</si>
  <si>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</si>
  <si>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</si>
  <si>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</si>
  <si>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</si>
  <si>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</si>
  <si>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</si>
  <si>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</si>
  <si>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</si>
  <si>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</si>
  <si>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</si>
  <si>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</si>
  <si>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</si>
  <si>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</si>
  <si>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</si>
  <si>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</si>
  <si>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</si>
  <si>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</si>
  <si>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</si>
  <si>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</si>
  <si>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</si>
  <si>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</si>
  <si>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</si>
  <si>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</si>
  <si>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</si>
  <si>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</si>
  <si>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</si>
  <si>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</si>
  <si>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</si>
  <si>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</si>
  <si>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</si>
  <si>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</si>
  <si>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</si>
  <si>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</si>
  <si>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</si>
  <si>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</si>
  <si>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</si>
  <si>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</si>
  <si>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</si>
  <si>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</si>
  <si>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</si>
  <si>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</si>
  <si>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</si>
  <si>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</si>
  <si>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</si>
  <si>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</si>
  <si>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</si>
  <si>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</si>
  <si>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</si>
  <si>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</si>
  <si>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</si>
  <si>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</si>
  <si>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</si>
  <si>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</si>
  <si>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</si>
  <si>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</si>
  <si>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</si>
  <si>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</si>
  <si>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</si>
  <si>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</si>
  <si>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</si>
  <si>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</si>
  <si>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</si>
  <si>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</si>
  <si>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</si>
  <si>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</si>
  <si>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</si>
  <si>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</si>
  <si>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</si>
  <si>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</si>
  <si>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</si>
  <si>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</si>
  <si>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</si>
  <si>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</si>
  <si>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</si>
  <si>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</si>
  <si>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</si>
  <si>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</si>
  <si>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</si>
  <si>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</si>
  <si>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</si>
  <si>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</si>
  <si>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</si>
  <si>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</si>
  <si>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</si>
  <si>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</si>
  <si>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</si>
  <si>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</si>
  <si>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</si>
  <si>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</si>
  <si>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</si>
  <si>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</si>
  <si>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</si>
  <si>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</si>
  <si>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</si>
  <si>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</si>
  <si>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</si>
  <si>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</si>
  <si>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</si>
  <si>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</si>
  <si>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</si>
  <si>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</si>
  <si>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</si>
  <si>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</si>
  <si>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</si>
  <si>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</si>
  <si>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</si>
  <si>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</si>
  <si>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</si>
  <si>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</si>
  <si>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</si>
  <si>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</si>
  <si>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</si>
  <si>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</si>
  <si>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</si>
  <si>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</si>
  <si>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</si>
  <si>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</si>
  <si>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</si>
  <si>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</si>
  <si>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</si>
  <si>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</si>
  <si>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</si>
  <si>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</si>
  <si>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</si>
  <si>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</si>
  <si>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</si>
  <si>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</si>
  <si>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</si>
  <si>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</si>
  <si>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</si>
  <si>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</si>
  <si>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</si>
  <si>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</si>
  <si>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</si>
  <si>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</si>
  <si>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</si>
  <si>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</si>
  <si>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</si>
  <si>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</si>
  <si>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</si>
  <si>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</si>
  <si>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</si>
  <si>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</si>
  <si>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</si>
  <si>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</si>
  <si>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</si>
  <si>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</si>
  <si>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</si>
  <si>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</si>
  <si>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</si>
  <si>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</si>
  <si>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</si>
  <si>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</si>
  <si>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</si>
  <si>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</si>
  <si>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</si>
  <si>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</si>
  <si>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</si>
  <si>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</si>
  <si>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</si>
  <si>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</si>
  <si>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</si>
  <si>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</si>
  <si>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</si>
  <si>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</si>
  <si>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</si>
  <si>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</si>
  <si>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</si>
  <si>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</si>
  <si>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</si>
  <si>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</si>
  <si>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</si>
  <si>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</si>
  <si>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</si>
  <si>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</si>
  <si>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</si>
  <si>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</si>
  <si>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</si>
  <si>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</si>
  <si>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</si>
  <si>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</si>
  <si>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</si>
  <si>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</si>
  <si>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</si>
  <si>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</si>
  <si>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</si>
  <si>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</si>
  <si>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</si>
  <si>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</si>
  <si>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</si>
  <si>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</si>
  <si>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</si>
  <si>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</si>
  <si>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</si>
  <si>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</si>
  <si>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</si>
  <si>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</si>
  <si>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</si>
  <si>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</si>
  <si>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</si>
  <si>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</si>
  <si>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</si>
  <si>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</si>
  <si>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</si>
  <si>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</si>
  <si>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</si>
  <si>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</si>
  <si>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</si>
  <si>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</si>
  <si>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</si>
  <si>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</si>
  <si>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</si>
  <si>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</si>
  <si>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</si>
  <si>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</si>
  <si>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</si>
  <si>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</si>
  <si>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</si>
  <si>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</si>
  <si>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</si>
  <si>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</si>
  <si>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</si>
  <si>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</si>
  <si>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</si>
  <si>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</si>
  <si>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</si>
  <si>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</si>
  <si>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</si>
  <si>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</si>
  <si>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</si>
  <si>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</si>
  <si>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</si>
  <si>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</si>
  <si>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</si>
  <si>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</si>
  <si>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</si>
  <si>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</si>
  <si>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</si>
  <si>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</si>
  <si>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</si>
  <si>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</si>
  <si>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</si>
  <si>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</si>
  <si>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</si>
  <si>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</si>
  <si>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</si>
  <si>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</si>
  <si>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</si>
  <si>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</si>
  <si>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</si>
  <si>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</si>
  <si>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</si>
  <si>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</si>
  <si>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</si>
  <si>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</si>
  <si>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</si>
  <si>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</si>
  <si>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</si>
  <si>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</si>
  <si>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</si>
  <si>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</si>
  <si>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</si>
  <si>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</si>
  <si>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</si>
  <si>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</si>
  <si>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</si>
  <si>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</si>
  <si>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</si>
  <si>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</si>
  <si>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</si>
  <si>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</si>
  <si>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</si>
  <si>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</si>
  <si>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</si>
  <si>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</si>
  <si>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</si>
  <si>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</si>
  <si>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</si>
  <si>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</si>
  <si>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</si>
  <si>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</si>
  <si>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</si>
  <si>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</si>
  <si>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</si>
  <si>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</si>
  <si>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</si>
  <si>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</si>
  <si>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</si>
  <si>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</si>
  <si>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</si>
  <si>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</si>
  <si>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</si>
  <si>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</si>
  <si>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</si>
  <si>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</si>
  <si>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</si>
  <si>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</si>
  <si>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</si>
  <si>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</si>
  <si>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</si>
  <si>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</si>
  <si>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</si>
  <si>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</si>
  <si>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</si>
  <si>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</si>
  <si>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</si>
  <si>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</si>
  <si>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</si>
  <si>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</si>
  <si>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</si>
  <si>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</si>
  <si>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</si>
  <si>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</si>
  <si>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</si>
  <si>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</si>
  <si>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</si>
  <si>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</si>
  <si>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</si>
  <si>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</si>
  <si>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</si>
  <si>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</si>
  <si>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</si>
  <si>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</si>
  <si>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</si>
  <si>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</si>
  <si>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</si>
  <si>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</si>
  <si>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</si>
  <si>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</si>
  <si>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</si>
  <si>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</si>
  <si>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</si>
  <si>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</si>
  <si>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</si>
  <si>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</si>
  <si>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</si>
  <si>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</si>
  <si>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</si>
  <si>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</si>
  <si>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</si>
  <si>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</si>
  <si>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</si>
  <si>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</si>
  <si>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</si>
  <si>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</si>
  <si>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</si>
  <si>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</si>
  <si>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</si>
  <si>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</si>
  <si>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</si>
  <si>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</si>
  <si>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</si>
  <si>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</si>
  <si>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</si>
  <si>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</si>
  <si>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</si>
  <si>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</si>
  <si>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</si>
  <si>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</si>
  <si>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</si>
  <si>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</si>
  <si>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</si>
  <si>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</si>
  <si>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</si>
  <si>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</si>
  <si>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</si>
  <si>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</si>
  <si>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</si>
  <si>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</si>
  <si>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</si>
  <si>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</si>
  <si>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</si>
  <si>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</si>
  <si>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</si>
  <si>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</si>
  <si>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</si>
  <si>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</si>
  <si>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</si>
  <si>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</si>
  <si>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</si>
  <si>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</si>
  <si>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</si>
  <si>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</si>
  <si>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</si>
  <si>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</si>
  <si>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</si>
  <si>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</si>
  <si>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</si>
  <si>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</si>
  <si>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</si>
  <si>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</si>
  <si>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</si>
  <si>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</si>
  <si>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</si>
  <si>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</si>
  <si>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</si>
  <si>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</si>
  <si>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</si>
  <si>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</si>
  <si>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</si>
  <si>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</si>
  <si>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</si>
  <si>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</si>
  <si>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</si>
  <si>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</si>
  <si>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</si>
  <si>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</si>
  <si>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</si>
  <si>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</si>
  <si>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</si>
  <si>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</si>
  <si>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</si>
  <si>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</si>
  <si>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</si>
  <si>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</si>
  <si>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</si>
  <si>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</si>
  <si>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</si>
  <si>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</si>
  <si>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</si>
  <si>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</si>
  <si>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</si>
  <si>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</si>
  <si>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</si>
  <si>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</si>
  <si>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</si>
  <si>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</si>
  <si>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</si>
  <si>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</si>
  <si>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</si>
  <si>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</si>
  <si>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</si>
  <si>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</si>
  <si>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</si>
  <si>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</si>
  <si>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</si>
  <si>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</si>
  <si>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</si>
  <si>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</si>
  <si>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</si>
  <si>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</si>
  <si>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</si>
  <si>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</si>
  <si>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</si>
  <si>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</si>
  <si>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</si>
  <si>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</si>
  <si>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</si>
  <si>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</si>
  <si>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</si>
  <si>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</si>
  <si>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</si>
  <si>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</si>
  <si>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</si>
  <si>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</si>
  <si>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</si>
  <si>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</si>
  <si>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</si>
  <si>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</si>
  <si>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</si>
  <si>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</si>
  <si>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</si>
  <si>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</si>
  <si>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</si>
  <si>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</si>
  <si>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</si>
  <si>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</si>
  <si>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</si>
  <si>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</si>
  <si>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</si>
  <si>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</si>
  <si>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</si>
  <si>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</si>
  <si>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</si>
  <si>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</si>
  <si>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</si>
  <si>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</si>
  <si>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</si>
  <si>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</si>
  <si>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</si>
  <si>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</si>
  <si>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</si>
  <si>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</si>
  <si>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</si>
  <si>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</si>
  <si>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</si>
  <si>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</si>
  <si>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</si>
  <si>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</si>
  <si>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</si>
  <si>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</si>
  <si>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</si>
  <si>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</si>
  <si>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</si>
  <si>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</si>
  <si>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</si>
  <si>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</si>
  <si>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</si>
  <si>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</si>
  <si>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</si>
  <si>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</si>
  <si>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</si>
  <si>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</si>
  <si>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</si>
  <si>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</si>
  <si>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</si>
  <si>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</si>
  <si>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</si>
  <si>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</si>
  <si>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</si>
  <si>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</si>
  <si>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</si>
  <si>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</si>
  <si>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</si>
  <si>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</si>
  <si>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</si>
  <si>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</si>
  <si>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</si>
  <si>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</si>
  <si>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</si>
  <si>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</si>
  <si>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</si>
  <si>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</si>
  <si>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</si>
  <si>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</si>
  <si>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</si>
  <si>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</si>
  <si>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</si>
  <si>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</si>
  <si>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</si>
  <si>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</si>
  <si>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</si>
  <si>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</si>
  <si>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</si>
  <si>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</si>
  <si>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</si>
  <si>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</si>
  <si>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</si>
  <si>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</si>
  <si>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</si>
  <si>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</si>
  <si>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</si>
  <si>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</si>
  <si>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</si>
  <si>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</si>
  <si>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</si>
  <si>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</si>
  <si>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</si>
  <si>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</si>
  <si>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</si>
  <si>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</si>
  <si>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</si>
  <si>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</si>
  <si>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</si>
  <si>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</si>
  <si>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</si>
  <si>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</si>
  <si>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</si>
  <si>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</si>
  <si>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</si>
  <si>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</si>
  <si>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</si>
  <si>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</si>
  <si>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</si>
  <si>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</si>
  <si>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</si>
  <si>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</si>
  <si>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</si>
  <si>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</si>
  <si>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</si>
  <si>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</si>
  <si>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</si>
  <si>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</si>
  <si>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</si>
  <si>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</si>
  <si>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</si>
  <si>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</si>
  <si>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</si>
  <si>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</si>
  <si>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</si>
  <si>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</si>
  <si>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</si>
  <si>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</si>
  <si>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</si>
  <si>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</si>
  <si>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</si>
  <si>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</si>
  <si>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</si>
  <si>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</si>
  <si>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</si>
  <si>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</si>
  <si>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</si>
  <si>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</si>
  <si>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</si>
  <si>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</si>
  <si>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</si>
  <si>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</si>
  <si>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</si>
  <si>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</si>
  <si>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</si>
  <si>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</si>
  <si>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</si>
  <si>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</si>
  <si>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</si>
  <si>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</si>
  <si>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</si>
  <si>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</si>
  <si>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</si>
  <si>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</si>
  <si>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</si>
  <si>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</si>
  <si>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</si>
  <si>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</si>
  <si>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</si>
  <si>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</si>
  <si>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</si>
  <si>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</si>
  <si>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</si>
  <si>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</si>
  <si>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</si>
  <si>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</si>
  <si>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</si>
  <si>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</si>
  <si>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</si>
  <si>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</si>
  <si>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</si>
  <si>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</si>
  <si>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</si>
  <si>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</si>
  <si>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</si>
  <si>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</si>
  <si>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</si>
  <si>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</si>
  <si>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</si>
  <si>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</si>
  <si>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</si>
  <si>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</si>
  <si>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</si>
  <si>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</si>
  <si>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</si>
  <si>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</si>
  <si>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</si>
  <si>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</si>
  <si>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</si>
  <si>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</si>
  <si>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</si>
  <si>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</si>
  <si>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</si>
  <si>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</si>
  <si>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</si>
  <si>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</si>
  <si>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</si>
  <si>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</si>
  <si>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</si>
  <si>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</si>
  <si>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</si>
  <si>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</si>
  <si>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</si>
  <si>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</si>
  <si>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</si>
  <si>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</si>
  <si>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</si>
  <si>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</si>
  <si>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</si>
  <si>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</si>
  <si>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</si>
  <si>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</si>
  <si>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</si>
  <si>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</si>
  <si>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</si>
  <si>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</si>
  <si>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</si>
  <si>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</si>
  <si>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</si>
  <si>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</si>
  <si>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</si>
  <si>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</si>
  <si>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</si>
  <si>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</si>
  <si>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</si>
  <si>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</si>
  <si>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</si>
  <si>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</si>
  <si>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</si>
  <si>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</si>
  <si>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</si>
  <si>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</si>
  <si>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</si>
  <si>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</si>
  <si>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</si>
  <si>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</si>
  <si>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</si>
  <si>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</si>
  <si>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</si>
  <si>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</si>
  <si>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</si>
  <si>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</si>
  <si>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</si>
  <si>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</si>
  <si>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</si>
  <si>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</si>
  <si>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</si>
  <si>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</si>
  <si>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</si>
  <si>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</si>
  <si>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</si>
  <si>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</si>
  <si>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</si>
  <si>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</si>
  <si>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</si>
  <si>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</si>
  <si>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</si>
  <si>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</si>
  <si>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</si>
  <si>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</si>
  <si>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</si>
  <si>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</si>
  <si>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</si>
  <si>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</si>
  <si>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</si>
  <si>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</si>
  <si>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</si>
  <si>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</si>
  <si>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</si>
  <si>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</si>
  <si>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</si>
  <si>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</si>
  <si>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</si>
  <si>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</si>
  <si>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</si>
  <si>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</si>
  <si>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</si>
  <si>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</si>
  <si>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</si>
  <si>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</si>
  <si>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</si>
  <si>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</si>
  <si>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</si>
  <si>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</si>
  <si>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</si>
  <si>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</si>
  <si>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</si>
  <si>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</si>
  <si>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</si>
  <si>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</si>
  <si>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</si>
  <si>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</si>
  <si>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</si>
  <si>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</si>
  <si>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</si>
  <si>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</si>
  <si>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</si>
  <si>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</si>
  <si>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</si>
  <si>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</si>
  <si>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</si>
  <si>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</si>
  <si>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</si>
  <si>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</si>
  <si>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</si>
  <si>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</si>
  <si>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</si>
  <si>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</si>
  <si>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</si>
  <si>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</si>
  <si>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</si>
  <si>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</si>
  <si>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</si>
  <si>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</si>
  <si>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</si>
  <si>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</si>
  <si>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</si>
  <si>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</si>
  <si>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</si>
  <si>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</si>
  <si>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</si>
  <si>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</si>
  <si>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</si>
  <si>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</si>
  <si>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</si>
  <si>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</si>
  <si>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</si>
  <si>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</si>
  <si>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</si>
  <si>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</si>
  <si>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</si>
  <si>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</si>
  <si>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</si>
  <si>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</si>
  <si>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</si>
  <si>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</si>
  <si>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</si>
  <si>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</si>
  <si>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</si>
  <si>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</si>
  <si>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</si>
  <si>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</si>
  <si>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</si>
  <si>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</si>
  <si>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</si>
  <si>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</si>
  <si>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</si>
  <si>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</si>
  <si>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</si>
  <si>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</si>
  <si>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</si>
  <si>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</si>
  <si>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</si>
  <si>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</si>
  <si>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</si>
  <si>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</si>
  <si>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</si>
  <si>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</si>
  <si>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</si>
  <si>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</si>
  <si>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</si>
  <si>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</si>
  <si>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</si>
  <si>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</si>
  <si>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</si>
  <si>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</si>
  <si>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</si>
  <si>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</si>
  <si>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</si>
  <si>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</si>
  <si>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</si>
  <si>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</si>
  <si>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</si>
  <si>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</si>
  <si>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</si>
  <si>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</si>
  <si>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</si>
  <si>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</si>
  <si>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</si>
  <si>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</si>
  <si>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</si>
  <si>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</si>
  <si>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</si>
  <si>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</si>
  <si>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</si>
  <si>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</si>
  <si>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</si>
  <si>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</si>
  <si>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</si>
  <si>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</si>
  <si>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</si>
  <si>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</si>
  <si>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</si>
  <si>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</si>
  <si>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</si>
  <si>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</si>
  <si>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</si>
  <si>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</si>
  <si>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</si>
  <si>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</si>
  <si>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</si>
  <si>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</si>
  <si>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</si>
  <si>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</si>
  <si>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</si>
  <si>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</si>
  <si>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</si>
  <si>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</si>
  <si>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</si>
  <si>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</si>
  <si>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</si>
  <si>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</si>
  <si>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</si>
  <si>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</si>
  <si>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</si>
  <si>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</si>
  <si>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</si>
  <si>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</si>
  <si>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</si>
  <si>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</si>
  <si>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</si>
  <si>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</si>
  <si>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</si>
  <si>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</si>
  <si>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</si>
  <si>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</si>
  <si>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</si>
  <si>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</si>
  <si>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</si>
  <si>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</si>
  <si>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</si>
  <si>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</si>
  <si>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</si>
  <si>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</si>
  <si>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</si>
  <si>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</si>
  <si>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</si>
  <si>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</si>
  <si>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</si>
  <si>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</si>
  <si>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</si>
  <si>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</si>
  <si>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</si>
  <si>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</si>
  <si>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</si>
  <si>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</si>
  <si>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</si>
  <si>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</si>
  <si>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</si>
  <si>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</si>
  <si>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</si>
  <si>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</si>
  <si>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</si>
  <si>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</si>
  <si>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</si>
  <si>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</si>
  <si>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</si>
  <si>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</si>
  <si>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</si>
  <si>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</si>
  <si>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</si>
  <si>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</si>
  <si>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</si>
  <si>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</si>
  <si>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</si>
  <si>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</si>
  <si>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</si>
  <si>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</si>
  <si>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</si>
  <si>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</si>
  <si>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</si>
  <si>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</si>
  <si>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</si>
  <si>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</si>
  <si>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</si>
  <si>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</si>
  <si>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</si>
  <si>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</si>
  <si>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</si>
  <si>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</si>
  <si>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</si>
  <si>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</si>
  <si>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</si>
  <si>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</si>
  <si>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</si>
  <si>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</si>
  <si>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</si>
  <si>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</si>
  <si>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</si>
  <si>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</si>
  <si>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</si>
  <si>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</si>
  <si>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</si>
  <si>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</si>
  <si>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</si>
  <si>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</si>
  <si>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</si>
  <si>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</si>
  <si>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</si>
  <si>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</si>
  <si>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</si>
  <si>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</si>
  <si>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</si>
  <si>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</si>
  <si>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</si>
  <si>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</si>
  <si>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</si>
  <si>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</si>
  <si>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</si>
  <si>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</si>
  <si>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</si>
  <si>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</si>
  <si>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</si>
  <si>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</si>
  <si>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</si>
  <si>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</si>
  <si>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</si>
  <si>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</si>
  <si>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</si>
  <si>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</si>
  <si>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</si>
  <si>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</si>
  <si>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</si>
  <si>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</si>
  <si>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</si>
  <si>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</si>
  <si>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</si>
  <si>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</si>
  <si>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</si>
  <si>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</si>
  <si>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</si>
  <si>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</si>
  <si>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</si>
  <si>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</si>
  <si>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</si>
  <si>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</si>
  <si>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</si>
  <si>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</si>
  <si>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</si>
  <si>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</si>
  <si>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</si>
  <si>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</si>
  <si>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</si>
  <si>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</si>
  <si>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</si>
  <si>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</si>
  <si>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</si>
  <si>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</si>
  <si>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</si>
  <si>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</si>
  <si>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</si>
  <si>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</si>
  <si>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</si>
  <si>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</si>
  <si>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</si>
  <si>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</si>
  <si>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</si>
  <si>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</si>
  <si>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</si>
  <si>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</si>
  <si>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</si>
  <si>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</si>
  <si>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</si>
  <si>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</si>
  <si>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</si>
  <si>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</si>
  <si>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</si>
  <si>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</si>
  <si>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</si>
  <si>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</si>
  <si>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</si>
  <si>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</si>
  <si>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</si>
  <si>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</si>
  <si>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</si>
  <si>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</si>
  <si>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</si>
  <si>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</si>
  <si>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</si>
  <si>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</si>
  <si>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</si>
  <si>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</si>
  <si>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</si>
  <si>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</si>
  <si>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</si>
  <si>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</si>
  <si>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</si>
  <si>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</si>
  <si>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</si>
  <si>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</si>
  <si>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</si>
  <si>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</si>
  <si>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</si>
  <si>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</si>
  <si>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</si>
  <si>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</si>
  <si>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</si>
  <si>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</si>
  <si>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</si>
  <si>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</si>
  <si>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</si>
  <si>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</si>
  <si>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</si>
  <si>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</si>
  <si>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</si>
  <si>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</si>
  <si>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</si>
  <si>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</si>
  <si>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</si>
  <si>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</si>
  <si>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</si>
  <si>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</si>
  <si>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</si>
  <si>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</si>
  <si>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</si>
  <si>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</si>
  <si>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</si>
  <si>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</si>
  <si>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</si>
  <si>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</si>
  <si>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</si>
  <si>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</si>
  <si>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</si>
  <si>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</si>
  <si>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</si>
  <si>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</si>
  <si>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</si>
  <si>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</si>
  <si>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</si>
  <si>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</si>
  <si>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</si>
  <si>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</si>
  <si>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</si>
  <si>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</si>
  <si>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</si>
  <si>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</si>
  <si>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</si>
  <si>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</si>
  <si>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</si>
  <si>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</si>
  <si>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</si>
  <si>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</si>
  <si>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</si>
  <si>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</si>
  <si>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</si>
  <si>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</si>
  <si>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</si>
  <si>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</si>
  <si>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</si>
  <si>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</si>
  <si>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</si>
  <si>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</si>
  <si>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</si>
  <si>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</si>
  <si>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</si>
  <si>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</si>
  <si>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</si>
  <si>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</si>
  <si>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</si>
  <si>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</si>
  <si>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</si>
  <si>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</si>
  <si>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</si>
  <si>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</si>
  <si>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</si>
  <si>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</si>
  <si>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</si>
  <si>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</si>
  <si>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</si>
  <si>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</si>
  <si>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</si>
  <si>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</si>
  <si>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</si>
  <si>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</si>
  <si>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</si>
  <si>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</si>
  <si>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</si>
  <si>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</si>
  <si>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</si>
  <si>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</si>
  <si>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</si>
  <si>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</si>
  <si>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</si>
  <si>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</si>
  <si>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</si>
  <si>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</si>
  <si>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</si>
  <si>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</si>
  <si>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</si>
  <si>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</si>
  <si>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</si>
  <si>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</si>
  <si>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</si>
  <si>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</si>
  <si>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</si>
  <si>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</si>
  <si>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</si>
  <si>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</si>
  <si>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</si>
  <si>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</si>
  <si>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</si>
  <si>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</si>
  <si>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</si>
  <si>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</si>
  <si>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</si>
  <si>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</si>
  <si>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</si>
  <si>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</si>
  <si>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</si>
  <si>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</si>
  <si>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</si>
  <si>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</si>
  <si>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</si>
  <si>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</si>
  <si>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</si>
  <si>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</si>
  <si>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</si>
  <si>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</si>
  <si>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</si>
  <si>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</si>
  <si>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</si>
  <si>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</si>
  <si>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</si>
  <si>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</si>
  <si>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</si>
  <si>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</si>
  <si>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</si>
  <si>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</si>
  <si>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</si>
  <si>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</si>
  <si>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</si>
  <si>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</si>
  <si>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</si>
  <si>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</si>
  <si>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</si>
  <si>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</si>
  <si>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</si>
  <si>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</si>
  <si>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</si>
  <si>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</si>
  <si>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</si>
  <si>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</si>
  <si>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</si>
  <si>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</si>
  <si>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</si>
  <si>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</si>
  <si>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</si>
  <si>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</si>
  <si>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</si>
  <si>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</si>
  <si>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</si>
  <si>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</si>
  <si>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</si>
  <si>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</si>
  <si>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</si>
  <si>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</si>
  <si>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</si>
  <si>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</si>
  <si>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</si>
  <si>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</si>
  <si>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</si>
  <si>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</si>
  <si>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</si>
  <si>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</si>
  <si>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</si>
  <si>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</si>
  <si>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</si>
  <si>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</si>
  <si>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</si>
  <si>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</si>
  <si>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</si>
  <si>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</si>
  <si>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</si>
  <si>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</si>
  <si>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</si>
  <si>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</si>
  <si>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</si>
  <si>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</si>
  <si>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</si>
  <si>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</si>
  <si>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</si>
  <si>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</si>
  <si>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</si>
  <si>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</si>
  <si>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</si>
  <si>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</si>
  <si>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</si>
  <si>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</si>
  <si>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</si>
  <si>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</si>
  <si>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</si>
  <si>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</si>
  <si>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</si>
  <si>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</si>
  <si>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</si>
  <si>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</si>
  <si>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</si>
  <si>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</si>
  <si>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</si>
  <si>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</si>
  <si>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</si>
  <si>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</si>
  <si>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</si>
  <si>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</si>
  <si>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</si>
  <si>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</si>
  <si>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</si>
  <si>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</si>
  <si>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</si>
  <si>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</si>
  <si>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</si>
  <si>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</si>
  <si>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</si>
  <si>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</si>
  <si>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</si>
  <si>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</si>
  <si>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</si>
  <si>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</si>
  <si>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</si>
  <si>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</si>
  <si>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</si>
  <si>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</si>
  <si>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</si>
  <si>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</si>
  <si>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</si>
  <si>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</si>
  <si>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</si>
  <si>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</si>
  <si>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</si>
  <si>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</si>
  <si>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</si>
  <si>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</si>
  <si>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</si>
  <si>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</si>
  <si>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</si>
  <si>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</si>
  <si>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</si>
  <si>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</si>
  <si>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</si>
  <si>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</si>
  <si>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</si>
  <si>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</si>
  <si>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</si>
  <si>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</si>
  <si>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</si>
  <si>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</si>
  <si>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</si>
  <si>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</si>
  <si>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</si>
  <si>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</si>
  <si>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</si>
  <si>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</si>
  <si>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</si>
  <si>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</si>
  <si>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</si>
  <si>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</si>
  <si>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</si>
  <si>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</si>
  <si>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</si>
  <si>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</si>
  <si>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</si>
  <si>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</si>
  <si>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</si>
  <si>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</si>
  <si>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</si>
  <si>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</si>
  <si>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</si>
  <si>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</si>
  <si>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</si>
  <si>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</si>
  <si>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</si>
  <si>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</si>
  <si>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</si>
  <si>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</si>
  <si>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</si>
  <si>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</si>
  <si>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</si>
  <si>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</si>
  <si>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</si>
  <si>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</si>
  <si>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</si>
  <si>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</si>
  <si>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</si>
  <si>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</si>
  <si>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</si>
  <si>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</si>
  <si>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</si>
  <si>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</si>
  <si>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</si>
  <si>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</si>
  <si>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</si>
  <si>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</si>
  <si>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</si>
  <si>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</si>
  <si>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</si>
  <si>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</si>
  <si>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</si>
  <si>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</si>
  <si>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</si>
  <si>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</si>
  <si>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</si>
  <si>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</si>
  <si>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</si>
  <si>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</si>
  <si>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</si>
  <si>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</si>
  <si>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</si>
  <si>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</si>
  <si>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</si>
  <si>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</si>
  <si>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</si>
  <si>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</si>
  <si>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</si>
  <si>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</si>
  <si>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</si>
  <si>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</si>
  <si>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</si>
  <si>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</si>
  <si>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</si>
  <si>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</si>
  <si>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</si>
  <si>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</si>
  <si>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</si>
  <si>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</si>
  <si>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</si>
  <si>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</si>
  <si>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</si>
  <si>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</si>
  <si>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</si>
  <si>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</si>
  <si>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</si>
  <si>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</si>
  <si>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</si>
  <si>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</si>
  <si>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</si>
  <si>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</si>
  <si>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</si>
  <si>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</si>
  <si>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</si>
  <si>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</si>
  <si>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</si>
  <si>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</si>
  <si>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</si>
  <si>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</si>
  <si>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</si>
  <si>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</si>
  <si>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</si>
  <si>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</si>
  <si>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</si>
  <si>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</si>
  <si>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</si>
  <si>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</si>
  <si>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</si>
  <si>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</si>
  <si>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</si>
  <si>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</si>
  <si>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</si>
  <si>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</si>
  <si>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</si>
  <si>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</si>
  <si>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</si>
  <si>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</si>
  <si>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</si>
  <si>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</si>
  <si>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</si>
  <si>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</si>
  <si>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</si>
  <si>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</si>
  <si>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</si>
  <si>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</si>
  <si>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</si>
  <si>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</si>
  <si>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</si>
  <si>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</si>
  <si>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</si>
  <si>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</si>
  <si>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</si>
  <si>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</si>
  <si>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</si>
  <si>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</si>
  <si>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</si>
  <si>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</si>
  <si>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</si>
  <si>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</si>
  <si>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</si>
  <si>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</si>
  <si>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</si>
  <si>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</si>
  <si>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</si>
  <si>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</si>
  <si>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</si>
  <si>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</si>
  <si>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</si>
  <si>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</si>
  <si>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</si>
  <si>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</si>
  <si>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</si>
  <si>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</si>
  <si>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</si>
  <si>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</si>
  <si>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</si>
  <si>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</si>
  <si>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</si>
  <si>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</si>
  <si>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</si>
  <si>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</si>
  <si>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</si>
  <si>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</si>
  <si>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</si>
  <si>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</si>
  <si>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</si>
  <si>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</si>
  <si>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</si>
  <si>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</si>
  <si>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</si>
  <si>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</si>
  <si>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</si>
  <si>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</si>
  <si>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</si>
  <si>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</si>
  <si>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</si>
  <si>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</si>
  <si>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</si>
  <si>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</si>
  <si>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</si>
  <si>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</si>
  <si>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</si>
  <si>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</si>
  <si>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</si>
  <si>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</si>
  <si>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</si>
  <si>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</si>
  <si>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</si>
  <si>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</si>
  <si>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</si>
  <si>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</si>
  <si>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</si>
  <si>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</si>
  <si>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</si>
  <si>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</si>
  <si>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</si>
  <si>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</si>
  <si>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</si>
  <si>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</si>
  <si>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</si>
  <si>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</si>
  <si>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</si>
  <si>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</si>
  <si>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</si>
  <si>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</si>
  <si>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</si>
  <si>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</si>
  <si>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</si>
  <si>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</si>
  <si>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</si>
  <si>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</si>
  <si>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</si>
  <si>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</si>
  <si>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</si>
  <si>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</si>
  <si>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</si>
  <si>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</si>
  <si>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</si>
  <si>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</si>
  <si>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</si>
  <si>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</si>
  <si>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</si>
  <si>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</si>
  <si>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</si>
  <si>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</si>
  <si>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</si>
  <si>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</si>
  <si>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</si>
  <si>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</si>
  <si>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</si>
  <si>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</si>
  <si>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</si>
  <si>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</si>
  <si>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</si>
  <si>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</si>
  <si>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</si>
  <si>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</si>
  <si>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</si>
  <si>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</si>
  <si>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</si>
  <si>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</si>
  <si>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</si>
  <si>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</si>
  <si>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</si>
  <si>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</si>
  <si>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</si>
  <si>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</si>
  <si>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</si>
  <si>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</si>
  <si>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</si>
  <si>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</si>
  <si>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</si>
  <si>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</si>
  <si>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</si>
  <si>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</si>
  <si>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</si>
  <si>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</si>
  <si>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</si>
  <si>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</si>
  <si>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</si>
  <si>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</si>
  <si>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</si>
  <si>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</si>
  <si>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</si>
  <si>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</si>
  <si>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</si>
  <si>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</si>
  <si>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</si>
  <si>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</si>
  <si>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</si>
  <si>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</si>
  <si>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</si>
  <si>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</si>
  <si>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</si>
  <si>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</si>
  <si>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</si>
  <si>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</si>
  <si>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</si>
  <si>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</si>
  <si>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</si>
  <si>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</si>
  <si>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</si>
  <si>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</si>
  <si>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</si>
  <si>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</si>
  <si>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</si>
  <si>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</si>
  <si>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</si>
  <si>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</si>
  <si>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</si>
  <si>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</si>
  <si>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</si>
  <si>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</si>
  <si>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</si>
  <si>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</si>
  <si>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</si>
  <si>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</si>
  <si>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</si>
  <si>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</si>
  <si>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</si>
  <si>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</si>
  <si>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</si>
  <si>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</si>
  <si>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</si>
  <si>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</si>
  <si>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</si>
  <si>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</si>
  <si>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</si>
  <si>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</si>
  <si>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</si>
  <si>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</si>
  <si>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</si>
  <si>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</si>
  <si>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</si>
  <si>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</si>
  <si>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</si>
  <si>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</si>
  <si>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</si>
  <si>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</si>
  <si>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</si>
  <si>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</si>
  <si>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</si>
  <si>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</si>
  <si>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</si>
  <si>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</si>
  <si>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</si>
  <si>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</si>
  <si>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</si>
  <si>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</si>
  <si>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</si>
  <si>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</si>
  <si>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</si>
  <si>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</si>
  <si>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</si>
  <si>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</si>
  <si>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</si>
  <si>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</si>
  <si>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</si>
  <si>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</si>
  <si>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</si>
  <si>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</si>
  <si>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</si>
  <si>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</si>
  <si>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</si>
  <si>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</si>
  <si>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</si>
  <si>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</si>
  <si>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</si>
  <si>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</si>
  <si>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</si>
  <si>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</si>
  <si>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</si>
  <si>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</si>
  <si>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</si>
  <si>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</si>
  <si>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</si>
  <si>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</si>
  <si>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</si>
  <si>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</si>
  <si>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</si>
  <si>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</si>
  <si>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</si>
  <si>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</si>
  <si>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</si>
  <si>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</si>
  <si>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</si>
  <si>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</si>
  <si>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</si>
  <si>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</si>
  <si>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</si>
  <si>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</si>
  <si>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</si>
  <si>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</si>
  <si>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</si>
  <si>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</si>
  <si>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</si>
  <si>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</si>
  <si>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</si>
  <si>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</si>
  <si>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</si>
  <si>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</si>
  <si>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</si>
  <si>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</si>
  <si>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</si>
  <si>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</si>
  <si>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</si>
  <si>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</si>
  <si>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</si>
  <si>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</si>
  <si>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</si>
  <si>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</si>
  <si>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</si>
  <si>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</si>
  <si>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</si>
  <si>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</si>
  <si>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</si>
  <si>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</si>
  <si>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</si>
  <si>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</si>
  <si>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</si>
  <si>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</si>
  <si>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</si>
  <si>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</si>
  <si>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</si>
  <si>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</si>
  <si>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</si>
  <si>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</si>
  <si>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</si>
  <si>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</si>
  <si>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</si>
  <si>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</si>
  <si>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</si>
  <si>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</si>
  <si>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</si>
  <si>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</si>
  <si>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</si>
  <si>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</si>
  <si>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</si>
  <si>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</si>
  <si>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</si>
  <si>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</si>
  <si>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</si>
  <si>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</si>
  <si>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</si>
  <si>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</si>
  <si>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</si>
  <si>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</si>
  <si>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</si>
  <si>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</si>
  <si>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</si>
  <si>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</si>
  <si>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</si>
  <si>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</si>
  <si>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</si>
  <si>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</si>
  <si>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</si>
  <si>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</si>
  <si>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</si>
  <si>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</si>
  <si>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</si>
  <si>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</si>
  <si>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</si>
  <si>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</si>
  <si>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</si>
  <si>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</si>
  <si>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</si>
  <si>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</si>
  <si>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</si>
  <si>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</si>
  <si>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</si>
  <si>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</si>
  <si>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</si>
  <si>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</si>
  <si>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</si>
  <si>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</si>
  <si>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</si>
  <si>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</si>
  <si>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</si>
  <si>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</si>
  <si>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</si>
  <si>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</si>
  <si>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</si>
  <si>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</si>
  <si>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</si>
  <si>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</si>
  <si>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</si>
  <si>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</si>
  <si>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</si>
  <si>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</si>
  <si>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</si>
  <si>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</si>
  <si>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</si>
  <si>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</si>
  <si>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</si>
  <si>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</si>
  <si>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</si>
  <si>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</si>
  <si>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</si>
  <si>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</si>
  <si>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</si>
  <si>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</si>
  <si>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</si>
  <si>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</si>
  <si>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</si>
  <si>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</si>
  <si>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</si>
  <si>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</si>
  <si>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</si>
  <si>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</si>
  <si>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</si>
  <si>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</si>
  <si>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</si>
  <si>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</si>
  <si>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</si>
  <si>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</si>
  <si>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</si>
  <si>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</si>
  <si>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</si>
  <si>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</si>
  <si>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</si>
  <si>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</si>
  <si>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</si>
  <si>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</si>
  <si>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</si>
  <si>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</si>
  <si>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</si>
  <si>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</si>
  <si>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</si>
  <si>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</si>
  <si>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</si>
  <si>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</si>
  <si>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</si>
  <si>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</si>
  <si>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</si>
  <si>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</si>
  <si>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</si>
  <si>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</si>
  <si>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</si>
  <si>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</si>
  <si>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</si>
  <si>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</si>
  <si>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</si>
  <si>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</si>
  <si>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</si>
  <si>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</si>
  <si>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</si>
  <si>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</si>
  <si>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</si>
  <si>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</si>
  <si>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</si>
  <si>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</si>
  <si>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</si>
  <si>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</si>
  <si>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</si>
  <si>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</si>
  <si>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</si>
  <si>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</si>
  <si>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</si>
  <si>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</si>
  <si>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</si>
  <si>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</si>
  <si>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</si>
  <si>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</si>
  <si>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</si>
  <si>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</si>
  <si>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</si>
  <si>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</si>
  <si>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</si>
  <si>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</si>
  <si>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</si>
  <si>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</si>
  <si>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</si>
  <si>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</si>
  <si>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</si>
  <si>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</si>
  <si>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</si>
  <si>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</si>
  <si>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</si>
  <si>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</si>
  <si>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</si>
  <si>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</si>
  <si>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</si>
  <si>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</si>
  <si>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</si>
  <si>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</si>
  <si>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</si>
  <si>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</si>
  <si>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</si>
  <si>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</si>
  <si>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</si>
  <si>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</si>
  <si>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</si>
  <si>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</si>
  <si>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</si>
  <si>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</si>
  <si>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</si>
  <si>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</si>
  <si>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</si>
  <si>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</si>
  <si>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</si>
  <si>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</si>
  <si>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</si>
  <si>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</si>
  <si>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</si>
  <si>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</si>
  <si>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</si>
  <si>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</si>
  <si>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</si>
  <si>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</si>
  <si>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</si>
  <si>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</si>
  <si>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</si>
  <si>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</si>
  <si>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</si>
  <si>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</si>
  <si>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</si>
  <si>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</si>
  <si>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</si>
  <si>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</si>
  <si>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</si>
  <si>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</si>
  <si>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</si>
  <si>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</si>
  <si>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</si>
  <si>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</si>
  <si>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</si>
  <si>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</si>
  <si>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</si>
  <si>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</si>
  <si>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</si>
  <si>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</si>
  <si>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</si>
  <si>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</si>
  <si>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</si>
  <si>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</si>
  <si>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</si>
  <si>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</si>
  <si>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</si>
  <si>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</si>
  <si>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</si>
  <si>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</si>
  <si>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</si>
  <si>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</si>
  <si>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</si>
  <si>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</si>
  <si>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</si>
  <si>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</si>
  <si>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</si>
  <si>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</si>
  <si>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</si>
  <si>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</si>
  <si>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</si>
  <si>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</si>
  <si>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</si>
  <si>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</si>
  <si>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</si>
  <si>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</si>
  <si>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</si>
  <si>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</si>
  <si>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</si>
  <si>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</si>
  <si>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</si>
  <si>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</si>
  <si>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</si>
  <si>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</si>
  <si>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</si>
  <si>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</si>
  <si>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</si>
  <si>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</si>
  <si>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</si>
  <si>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</si>
  <si>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</si>
  <si>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</si>
  <si>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</si>
  <si>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</si>
  <si>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</si>
  <si>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</si>
  <si>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</si>
  <si>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</si>
  <si>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</si>
  <si>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</si>
  <si>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</si>
  <si>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</si>
  <si>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</si>
  <si>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</si>
  <si>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</si>
  <si>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</si>
  <si>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</si>
  <si>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</si>
  <si>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</si>
  <si>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</si>
  <si>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</si>
  <si>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</si>
  <si>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</si>
  <si>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</si>
  <si>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</si>
  <si>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</si>
  <si>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</si>
  <si>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</si>
  <si>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</si>
  <si>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</si>
  <si>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</si>
  <si>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</si>
  <si>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</si>
  <si>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</si>
  <si>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</si>
  <si>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</si>
  <si>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</si>
  <si>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</si>
  <si>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</si>
  <si>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</si>
  <si>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</si>
  <si>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</si>
  <si>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</si>
  <si>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</si>
  <si>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</si>
  <si>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</si>
  <si>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</si>
  <si>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</si>
  <si>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</si>
  <si>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</si>
  <si>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</si>
  <si>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</si>
  <si>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</si>
  <si>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</si>
  <si>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</si>
  <si>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</si>
  <si>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</si>
  <si>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</si>
  <si>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</si>
  <si>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</si>
  <si>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</si>
  <si>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</si>
  <si>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</si>
  <si>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</si>
  <si>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</si>
  <si>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</si>
  <si>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</si>
  <si>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</si>
  <si>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</si>
  <si>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</si>
  <si>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</si>
  <si>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</si>
  <si>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</si>
  <si>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</si>
  <si>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</si>
  <si>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</si>
  <si>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</si>
  <si>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</si>
  <si>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</si>
  <si>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</si>
  <si>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</si>
  <si>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</si>
  <si>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</si>
  <si>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</si>
  <si>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</si>
  <si>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</si>
  <si>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</si>
  <si>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</si>
  <si>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</si>
  <si>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</si>
  <si>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</si>
  <si>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</si>
  <si>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</si>
  <si>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</si>
  <si>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</si>
  <si>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</si>
  <si>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</si>
  <si>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</si>
  <si>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</si>
  <si>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</si>
  <si>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</si>
  <si>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</si>
  <si>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</si>
  <si>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</si>
  <si>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</si>
  <si>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</si>
  <si>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</si>
  <si>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</si>
  <si>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</si>
  <si>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</si>
  <si>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</si>
  <si>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</si>
  <si>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</si>
  <si>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</si>
  <si>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</si>
  <si>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</si>
  <si>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</si>
  <si>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</si>
  <si>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</si>
  <si>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</si>
  <si>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</si>
  <si>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</si>
  <si>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</si>
  <si>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</si>
  <si>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</si>
  <si>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</si>
  <si>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</si>
  <si>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</si>
  <si>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</si>
  <si>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</si>
  <si>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</si>
  <si>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</si>
  <si>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</si>
  <si>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</si>
  <si>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</si>
  <si>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</si>
  <si>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</si>
  <si>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</si>
  <si>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</si>
  <si>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</si>
  <si>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</si>
  <si>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</si>
  <si>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</si>
  <si>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</si>
  <si>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</si>
  <si>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</si>
  <si>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</si>
  <si>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</si>
  <si>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</si>
  <si>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</si>
  <si>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</si>
  <si>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</si>
  <si>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</si>
  <si>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</si>
  <si>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</si>
  <si>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</si>
  <si>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</si>
  <si>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</si>
  <si>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</si>
  <si>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</si>
  <si>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</si>
  <si>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</si>
  <si>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</si>
  <si>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</si>
  <si>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</si>
  <si>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</si>
  <si>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</si>
  <si>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</si>
  <si>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</si>
  <si>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</si>
  <si>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</si>
  <si>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</si>
  <si>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</si>
  <si>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</si>
  <si>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</si>
  <si>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</si>
  <si>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</si>
  <si>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</si>
  <si>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</si>
  <si>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</si>
  <si>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</si>
  <si>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</si>
  <si>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</si>
  <si>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</si>
  <si>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</si>
  <si>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</si>
  <si>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</si>
  <si>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</si>
  <si>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</si>
  <si>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</si>
  <si>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</si>
  <si>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</si>
  <si>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</si>
  <si>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</si>
  <si>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</si>
  <si>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</si>
  <si>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</si>
  <si>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</si>
  <si>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</si>
  <si>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</si>
  <si>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</si>
  <si>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</si>
  <si>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</si>
  <si>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</si>
  <si>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</si>
  <si>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</si>
  <si>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</si>
  <si>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</si>
  <si>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</si>
  <si>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</si>
  <si>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</si>
  <si>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</si>
  <si>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</si>
  <si>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</si>
  <si>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</si>
  <si>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</si>
  <si>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</si>
  <si>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</si>
  <si>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</si>
  <si>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</si>
  <si>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</si>
  <si>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</si>
  <si>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</si>
  <si>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</si>
  <si>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</si>
  <si>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</si>
  <si>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</si>
  <si>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</si>
  <si>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</si>
  <si>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</si>
  <si>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</si>
  <si>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</si>
  <si>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</si>
  <si>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</si>
  <si>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</si>
  <si>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</si>
  <si>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</si>
  <si>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</si>
  <si>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</si>
  <si>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</si>
  <si>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</si>
  <si>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</si>
  <si>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</si>
  <si>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</si>
  <si>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</si>
  <si>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</si>
  <si>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</si>
  <si>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</si>
  <si>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</si>
  <si>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</si>
  <si>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</si>
  <si>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</si>
  <si>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</si>
  <si>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</si>
  <si>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</si>
  <si>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</si>
  <si>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</si>
  <si>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</si>
  <si>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</si>
  <si>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</si>
  <si>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</si>
  <si>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</si>
  <si>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</si>
  <si>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</si>
  <si>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</si>
  <si>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</si>
  <si>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</si>
  <si>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</si>
  <si>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SF-PY1. Identidad con la Teleología Institucional.</t>
  </si>
  <si>
    <t>SF-PY2. Creación de nueva Oferta Académica en las Sedes.</t>
  </si>
  <si>
    <t>SF-PY3. Desarrollo Profesoral Permanente en lo Pedagógico, Disciplinar y Profesional.</t>
  </si>
  <si>
    <t>SF-PY4.  Autoevalución y Acreditación de Programas Académicos de Pregrado y Postgrado.</t>
  </si>
  <si>
    <t>SF-PY5.  Acreditación de Alta Calidad de la Universidad.</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</si>
  <si>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</si>
  <si>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</si>
  <si>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</si>
  <si>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</si>
  <si>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</si>
  <si>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</si>
  <si>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</si>
  <si>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</si>
  <si>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</si>
  <si>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</si>
  <si>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</si>
  <si>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</si>
  <si>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EXCEDENTES  USCO </t>
  </si>
  <si>
    <t>TOTAL SUBSISTEMA: DE INVESTIGACIÓN</t>
  </si>
  <si>
    <t>TOTAL SUBSISTEMA DE FORMACION</t>
  </si>
  <si>
    <t>SP-PY1.  Internacionalización Académica Curricular y Administrativa.</t>
  </si>
  <si>
    <t>F.EDUCACION</t>
  </si>
  <si>
    <t>SP-PY2.  Regionalización de la USCO</t>
  </si>
  <si>
    <t>SP-PY4.  Estructuración y desarrollo Unidades de Atención Especializada y de Emprendimiento e Innovación Institucional.</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</si>
  <si>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</si>
  <si>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</si>
  <si>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</si>
  <si>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</si>
  <si>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</si>
  <si>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</si>
  <si>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</si>
  <si>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</si>
  <si>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</si>
  <si>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</si>
  <si>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</si>
  <si>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</si>
  <si>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</si>
  <si>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</si>
  <si>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</si>
  <si>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</si>
  <si>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</si>
  <si>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</si>
  <si>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SI-PY4.1</t>
  </si>
  <si>
    <t>SI-PY4.2</t>
  </si>
  <si>
    <t>SI-PY4.3</t>
  </si>
  <si>
    <t>SI-PY4.4</t>
  </si>
  <si>
    <t>SI-PY5.1</t>
  </si>
  <si>
    <t>SI-PY5.2</t>
  </si>
  <si>
    <t>SI-PY5.3</t>
  </si>
  <si>
    <t>SI-PY6.1</t>
  </si>
  <si>
    <t>SI-PY7.1</t>
  </si>
  <si>
    <t>SI-PY8.1</t>
  </si>
  <si>
    <t>SI-PY9.1</t>
  </si>
  <si>
    <t>SI-PY9.2</t>
  </si>
  <si>
    <t>SI-PY9.3</t>
  </si>
  <si>
    <t>SI-PY9.4</t>
  </si>
  <si>
    <t>SI-PY9.5</t>
  </si>
  <si>
    <t>SF-PY1.1</t>
  </si>
  <si>
    <t>SF-PY2.1</t>
  </si>
  <si>
    <t>SF-PY3.1</t>
  </si>
  <si>
    <t>SF-PY4.1</t>
  </si>
  <si>
    <t>SF-PY5.1</t>
  </si>
  <si>
    <t>SF-PY7.1</t>
  </si>
  <si>
    <t>SP-PY1.1</t>
  </si>
  <si>
    <t>SP-PY1.2</t>
  </si>
  <si>
    <t>SP-PY1.3</t>
  </si>
  <si>
    <t>SP-PY2.1</t>
  </si>
  <si>
    <t>SP-PY3.1</t>
  </si>
  <si>
    <t>SP-PY3.2</t>
  </si>
  <si>
    <t>SP-PY3.3</t>
  </si>
  <si>
    <t>SP-PY3.4</t>
  </si>
  <si>
    <t>SP-PY3.5</t>
  </si>
  <si>
    <t>SP-PY3.6</t>
  </si>
  <si>
    <t>SP-PY4.1</t>
  </si>
  <si>
    <t>SP-PY4.2</t>
  </si>
  <si>
    <t>SP-PY4.3</t>
  </si>
  <si>
    <t>SP-PY5.1</t>
  </si>
  <si>
    <t>SP-PY5.2</t>
  </si>
  <si>
    <t>SP-PY6.1</t>
  </si>
  <si>
    <t>SP-PY6.2</t>
  </si>
  <si>
    <t>SP-PY6.3</t>
  </si>
  <si>
    <t>SP-PY7.1</t>
  </si>
  <si>
    <t>SP-PY8.1</t>
  </si>
  <si>
    <t>SP-PY8.2</t>
  </si>
  <si>
    <t>SP-PY8.3</t>
  </si>
  <si>
    <t>SB-PY1.1</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</si>
  <si>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</si>
  <si>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</si>
  <si>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</si>
  <si>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</si>
  <si>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</si>
  <si>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</si>
  <si>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</si>
  <si>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</si>
  <si>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</si>
  <si>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</si>
  <si>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</si>
  <si>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SA-PY7. Formación y Capacitación al Personal Administrativo y Operativo.</t>
  </si>
  <si>
    <t>TOTAL SUBSISTEMA ADMINISTRATIVO</t>
  </si>
  <si>
    <t>Actividades deportivas de todas las Sedes.</t>
  </si>
  <si>
    <t>Actividades Culturales de todas las Sedes.</t>
  </si>
  <si>
    <t>SB-PY1.2</t>
  </si>
  <si>
    <t>SB-PY1.3</t>
  </si>
  <si>
    <t>SB-PY1.4</t>
  </si>
  <si>
    <t>SB-PY1.5</t>
  </si>
  <si>
    <t>SB-PY1.6</t>
  </si>
  <si>
    <t>SB-PY5.1</t>
  </si>
  <si>
    <t>SB-PY5.2</t>
  </si>
  <si>
    <t>SB-PY5.3</t>
  </si>
  <si>
    <t>VIC. ADTIVA.</t>
  </si>
  <si>
    <t>SA-PY2a.1</t>
  </si>
  <si>
    <t>SA-PY2a.2</t>
  </si>
  <si>
    <t>SA-PY2a.3</t>
  </si>
  <si>
    <t>SA-PY2b.1</t>
  </si>
  <si>
    <t>SA-PY2b.2</t>
  </si>
  <si>
    <t>SA-PY2b.3</t>
  </si>
  <si>
    <t>SA-PY2b.4</t>
  </si>
  <si>
    <t>SA-PY2b.5</t>
  </si>
  <si>
    <t>SA-PY2b.6</t>
  </si>
  <si>
    <t>SA-PY2b.7</t>
  </si>
  <si>
    <t>SA-PY2b.8</t>
  </si>
  <si>
    <t>SA-PY3.1</t>
  </si>
  <si>
    <t>OFICINA PLANEACION</t>
  </si>
  <si>
    <t>SA-PY3.2</t>
  </si>
  <si>
    <t>SA-PY3.3</t>
  </si>
  <si>
    <t>SI-PY6.2</t>
  </si>
  <si>
    <t>SF-PY1.2</t>
  </si>
  <si>
    <t>SF-PY1.3</t>
  </si>
  <si>
    <t>SF-PY3.3</t>
  </si>
  <si>
    <t>SF-PY3.4</t>
  </si>
  <si>
    <t>SF-PY3.5</t>
  </si>
  <si>
    <t>SF-PY5.2</t>
  </si>
  <si>
    <t>SF-PY5.3</t>
  </si>
  <si>
    <t>SF-PY7.2</t>
  </si>
  <si>
    <t>TOTAL INVERSION</t>
  </si>
  <si>
    <t>ADQUISICION EQUIPOS</t>
  </si>
  <si>
    <t>GPIE</t>
  </si>
  <si>
    <t>SF-PY3.2</t>
  </si>
  <si>
    <t>Apoyo a la internacionalización de la investigación y la proyección social.</t>
  </si>
  <si>
    <t>SB-PY2.1</t>
  </si>
  <si>
    <t>SB-PY3.1</t>
  </si>
  <si>
    <t>SB-PY4.1</t>
  </si>
  <si>
    <t>Vinculación de estudiantes en procesos institucionales.</t>
  </si>
  <si>
    <t>Permanencia y graduación estudiantil.</t>
  </si>
  <si>
    <t>Adquisición bibliografía.</t>
  </si>
  <si>
    <t>SA-PY4.1</t>
  </si>
  <si>
    <t>Elaboración de estudio de factibilidad ténico-financiero de la modernización académico administrativa.</t>
  </si>
  <si>
    <t>SA-PY5.1</t>
  </si>
  <si>
    <t>V.ACADEMICA</t>
  </si>
  <si>
    <t>G.I.BIENESTAR</t>
  </si>
  <si>
    <t>Promoción de la imagen corporativa institucional, portafolio de servicios-oferta académica.</t>
  </si>
  <si>
    <t>Ejecución Plan de Capacitación para el personal Administrativo y de Trabajadores Oficiales.</t>
  </si>
  <si>
    <t>SA-PY7.1</t>
  </si>
  <si>
    <t>FACECO</t>
  </si>
  <si>
    <t>V.ACADEMICA
F.C.J.P.
F.EDUCACION
FACECO</t>
  </si>
  <si>
    <t>SB-PY1.7</t>
  </si>
  <si>
    <t>EST.DPTO.</t>
  </si>
  <si>
    <t>F. SALUD</t>
  </si>
  <si>
    <t>R.PROPIOS RENDIMIENTOS CREE</t>
  </si>
  <si>
    <t>SB-PY6.1</t>
  </si>
  <si>
    <t>Afiliación y Auditoría de seguimiento de la Certificación ISO 9001:2008 NTCGP 1000:2009.</t>
  </si>
  <si>
    <t>USCO saludable.</t>
  </si>
  <si>
    <t>Estudio y prefactibilidad IPS Universitaria.</t>
  </si>
  <si>
    <t>RECURSOS DOCTORADOS</t>
  </si>
  <si>
    <t>SI-PY7.2</t>
  </si>
  <si>
    <t>SUBSISTEMA</t>
  </si>
  <si>
    <t>FORMACION</t>
  </si>
  <si>
    <t>INVESTIGACION</t>
  </si>
  <si>
    <t>PROYECCION SOCIAL</t>
  </si>
  <si>
    <t>Eventos de clima organizacional y convivencia.(Eventos)</t>
  </si>
  <si>
    <t>EJECUCIÓN  EN RP POR FUENTES DE FINANCIACIÓN (OBLIGACIONES CONTRAÍDAS)</t>
  </si>
  <si>
    <t>Actividades de Inducción y Reinducción con docentes, estudiantes y Administrativos para promover el conocimiento de la Teleología.</t>
  </si>
  <si>
    <t>Continuidad Proceso de Formulación Oferta Académica.</t>
  </si>
  <si>
    <t xml:space="preserve">
V.ACADEMICA
F.SALUD
F.EDUCACION
F.C.J.P.
</t>
  </si>
  <si>
    <t xml:space="preserve"> Escuela de Formación Pedagógica
(formación y acompañamiento en  Pedagogía, alcance y materialización del PEU y  labor de consejerías).</t>
  </si>
  <si>
    <t>Capacitación Individual Docente.</t>
  </si>
  <si>
    <t>V.ACADEMICA
FACECO
F.EDUCACION</t>
  </si>
  <si>
    <t xml:space="preserve"> Interlingua para Docentes.</t>
  </si>
  <si>
    <t>Oferta de Cursos Intersemestrales sobre áreas de conocimiento y culturas latinoaméricanas,  formación para la democracia.</t>
  </si>
  <si>
    <t>Estudio de Factibilidad Proyecto Inmersión Total en Casa.</t>
  </si>
  <si>
    <t>Apoyo a los procesos de autoevaluación en cada programa; Talleres de Analisis de información de producción de juicios de valor; Talleres de socialización de resultados; conocimientos de referencias; asesorias de pares colaborativos; reproducción de material.</t>
  </si>
  <si>
    <t>El sistema de información para el seguimiento de graduados y el portal laboral.</t>
  </si>
  <si>
    <t>Programa de Seguimiento a Graduados.</t>
  </si>
  <si>
    <t>Adquisición y renovación de  licencias software especializados  para divulgaciòn de actividades producto de investigaciòn.</t>
  </si>
  <si>
    <t>Apoyo a la formación de alto nivel (Maestrias, doctorados, posdoctorados).</t>
  </si>
  <si>
    <t>Acciones  de sensibilización sobre propuestas de investigación en el marco del programa ONDAS.</t>
  </si>
  <si>
    <t>Apoyo al desarrollo de los proyectos formulados por los grupos, en el marco del convenio ONDAS.</t>
  </si>
  <si>
    <t>Apoyo a la formulación, ejecución y divulgación de eventos académicos.</t>
  </si>
  <si>
    <t>Consolidación de grupos de Investigación.</t>
  </si>
  <si>
    <t>Capacitación y participación de la Facultad de Ciencias Jurídcas y Políticas en eventos de formación.</t>
  </si>
  <si>
    <t xml:space="preserve">VIPS </t>
  </si>
  <si>
    <t>VIPS 
FCJP</t>
  </si>
  <si>
    <t>FCJP</t>
  </si>
  <si>
    <t>SI-PY2.7</t>
  </si>
  <si>
    <t>SI-PY2.8</t>
  </si>
  <si>
    <t>SI-PY2.9</t>
  </si>
  <si>
    <t>Financiación de proyectos ejecutados por semilleros de investigación.</t>
  </si>
  <si>
    <t>Financiar la vinculación de  jóvenes investigadores.</t>
  </si>
  <si>
    <t>Financiar proyectos de investigación de convocatorias internas  y externas.</t>
  </si>
  <si>
    <t>Apoyo para la consolidación de grupos de investigación.</t>
  </si>
  <si>
    <t>Formulación de productos resultado de investigación (patentes, prototipos, variedades vegetales o animales).</t>
  </si>
  <si>
    <t>Apoyo para los proyectos formulados por estudiantes y egresados de las facultades.</t>
  </si>
  <si>
    <t>VIPS
F. EDUCACIÓN</t>
  </si>
  <si>
    <t>Gestión de proyectos de investigación en cooperación  regional nacioanal y/o internacional.</t>
  </si>
  <si>
    <t>Divulgación del conocimiento.</t>
  </si>
  <si>
    <t>Diseño de aplicativos digitales para divulgación investigación.</t>
  </si>
  <si>
    <t>Elaboración y publicación del catálogo y portafolio de productos  Editorial Universidad Surcolombiana.</t>
  </si>
  <si>
    <t xml:space="preserve">Adquisión gestores bibliográficos. </t>
  </si>
  <si>
    <t>Apoyo para la gestión de la investigación  a traves de membresias (ASEUC, EULAC, ABEC, DOI).</t>
  </si>
  <si>
    <t>SI-PY6.3</t>
  </si>
  <si>
    <t>SI-PY6.4</t>
  </si>
  <si>
    <t>Adquisión  base datos especializadas para investigación.</t>
  </si>
  <si>
    <t>Apoyo a centro de documentación archivistica.</t>
  </si>
  <si>
    <t>Apoyo a la creación y fortalecimiento de centros de investigación y vigilancia tecnológica e innovación.</t>
  </si>
  <si>
    <t>SI-PY8.2</t>
  </si>
  <si>
    <t xml:space="preserve">Capacitación a editores de revistas científicas;.  Taller escritura de artìculos cientìficos. </t>
  </si>
  <si>
    <t xml:space="preserve">Evaluación, corrección estilo, diagramación  y publicación de libros en las diferentes modalidades.   </t>
  </si>
  <si>
    <t>Gestión para la indexación de revistas institucionales.</t>
  </si>
  <si>
    <t>Apoyo a la consolidación de la editorial Surcolombiana y revistas institucionales.</t>
  </si>
  <si>
    <t>VIPS
FACECO
FCJP</t>
  </si>
  <si>
    <t>Apoyo a la movilidad académica de docentes, estudiantes y personal administrativo.</t>
  </si>
  <si>
    <t>Apoyo a los procesos y fortalecimiento de alianzas académico-administrativas entre la Universidad y organismos Públicos.</t>
  </si>
  <si>
    <t>FACECO
F. SALUD
F. EDUCACIÓN
FCJP</t>
  </si>
  <si>
    <t>Macroproyectos de Proyección social cofinanciados por la Universidad Surcolombiana.</t>
  </si>
  <si>
    <t>Proyectos solidarios de menor cuantía cofinanciados  por la Universidad Surcolombiana.</t>
  </si>
  <si>
    <t>Apoyos a la realización y participación en  eventos de proyección social.</t>
  </si>
  <si>
    <t>Apoyos financieros a la suscripción de convenios interinstitucionales.</t>
  </si>
  <si>
    <t>Apoyo a la gestión academico-administrativa de la Proyección Social.</t>
  </si>
  <si>
    <t>F. EDUCACIÓN</t>
  </si>
  <si>
    <t>F. SALUD
FACECO
F. EDUCACIÓN
FCJP</t>
  </si>
  <si>
    <t>Implementación y operacionalización de la Unidad de Emprendimiento e Innovación.</t>
  </si>
  <si>
    <t>Modernización de la Innovación y/o emprendimiento en el Plan de Estudios.</t>
  </si>
  <si>
    <t>Proyectos Universidad-Empresa-Estado-Sociedad, financiados y cofinanciados por la Universidad Surcolombiana.</t>
  </si>
  <si>
    <t>Apoyo a la cofinanciación de proyectos de la Alianza Universidad-Empresa-Estado-Sociedad.</t>
  </si>
  <si>
    <t>Un documento de acuerdo y compromiso de actores sociales con propuestas de políticas públicas del departamento del Huila.</t>
  </si>
  <si>
    <t>Creación y puesta en funcionamiento del Observatorio Regional de Políticas Públicas.</t>
  </si>
  <si>
    <t>SP-PY7.2</t>
  </si>
  <si>
    <t>Apoyo a los procesos de integración de la Educación Superior con la Educación Media, el trabajo y el desarrollo humano.</t>
  </si>
  <si>
    <t>Programas de formación para el trabajo y el desarrollo humano con procesos de interacción de la Educación Superior con la Educación Media.</t>
  </si>
  <si>
    <t>SP-PY8.4</t>
  </si>
  <si>
    <t>SP-PY8.5</t>
  </si>
  <si>
    <t>Manual de identidad de imagen de la USCO.</t>
  </si>
  <si>
    <t>Fortalecimiento de medios audiovisuales institucionales.</t>
  </si>
  <si>
    <t>Elaboración de prospectos, revistas e instructivos-publicidad.</t>
  </si>
  <si>
    <t>F. SALUD
F. EDUCACIÓN</t>
  </si>
  <si>
    <t>Prestación servicio médico a estudiantes en las Sedes</t>
  </si>
  <si>
    <t>Prestación servicio odontólogico a estudiantes en las Sedes</t>
  </si>
  <si>
    <t>Prestación servicio Psicológico a estudiantes en las Sedes</t>
  </si>
  <si>
    <t>Apoyo a actividades de clima organizacional, docentes, estudiantes y administrativos en las Sedes</t>
  </si>
  <si>
    <t>Atención apersonas en drogadicción, prostitución y E.T.V.  en las Sedes</t>
  </si>
  <si>
    <t>F.EDUCACIÓN</t>
  </si>
  <si>
    <t>F.SALUD
FACECO
G.I.BIENESTAR</t>
  </si>
  <si>
    <t>FACECO
G.I.BIENESTAR</t>
  </si>
  <si>
    <t>VIC.ADTIVA.
F.SALUD
F.CJP</t>
  </si>
  <si>
    <t>VIC.ADTIVA.</t>
  </si>
  <si>
    <t>Construcción de infraestructura física en todas las Sedes.</t>
  </si>
  <si>
    <t>Adecuaciones, mantenimientos y mejoras en infractura de todas las sedes.</t>
  </si>
  <si>
    <t>Evalúos, estudios y diseños de obras civiles varias.</t>
  </si>
  <si>
    <t>Dotación de equipos, accesorios, reactivos e insumos para  laboratorios de todas las Sedes.</t>
  </si>
  <si>
    <t>Mantenimiento de laboratorios de todas las sedes.</t>
  </si>
  <si>
    <t>Dotación de aulas y salas de informatica de todas las sedes.</t>
  </si>
  <si>
    <t>Dotación de muebles y equipos de oficinas para todas las sedes.</t>
  </si>
  <si>
    <t>Dotación de elementos de aseo y cafetería.</t>
  </si>
  <si>
    <t>Gestión de la estructura academico-administrativa y financiera</t>
  </si>
  <si>
    <t>VIC.ADTIVA.
FCJP</t>
  </si>
  <si>
    <t>VIC.ADTIVA.
F.EDUCACION
F.SALUD
FACECO
FCJP</t>
  </si>
  <si>
    <t>Desarrollo de las actividades Gestión Ambiental y  vinculación personal del Proyecto.</t>
  </si>
  <si>
    <t>Actualización y desarrollo del Sistema de Gestión de Calidad con el Plan de Desarrollo y vinculación personal del Proyecto.</t>
  </si>
  <si>
    <t>VIC.ADTIVA.
F.EDUCACION</t>
  </si>
  <si>
    <t>Actividades para promover la Apropiación de la teleología Institucional. (Misión, La Visión, el Proyecto Educativo Institucional PEU).</t>
  </si>
  <si>
    <t>Adquisición  de equipos de laboratorio para investigación.</t>
  </si>
  <si>
    <t>Formulación y ejecución de dos talleres para reformular dos currículos.</t>
  </si>
  <si>
    <t>Taller con experto en Gestión  y apropiación social del conocimiento.</t>
  </si>
  <si>
    <t>Apoyo a docentes para  realizar ponencias en eventos nacionales e internacionales.</t>
  </si>
  <si>
    <t xml:space="preserve">VIPS Y  COORDINADORES </t>
  </si>
  <si>
    <t>SI-PY3.4</t>
  </si>
  <si>
    <t>Financiación de proyectos de investigación en modalidad trabajos de grado.</t>
  </si>
  <si>
    <t xml:space="preserve">Cofinanciación cinco jóvenes investigadores Colciencias </t>
  </si>
  <si>
    <t>Convenios cofinanciados.</t>
  </si>
  <si>
    <t xml:space="preserve">Evaluación de artículos, corrección de estilo, diseño, diagramación, impresión y publicación de revistas institucionales. </t>
  </si>
  <si>
    <t>SP-PY3.7</t>
  </si>
  <si>
    <t>SP-PY3.8</t>
  </si>
  <si>
    <t>Apoyos cursos de formación continuada a egresados de las sedes Neiva, Garzón, Pitalito y la Plata.</t>
  </si>
  <si>
    <t>Apoyo anual para el fortalecimiento y consolidación del Programa de Gestión Tecnológica.</t>
  </si>
  <si>
    <t>Apoyo al Funcionamiento de la Unidad de Servicio de  Atención Psicológica                  (USAP).</t>
  </si>
  <si>
    <t>SP-PY4.4</t>
  </si>
  <si>
    <t>SP-PY4.5</t>
  </si>
  <si>
    <t>SP-PY4.6</t>
  </si>
  <si>
    <t>SP-PY4.7</t>
  </si>
  <si>
    <t>Dotación, compra de material P.O.P, Didactico y Bibliografico de la Unidad de Emprendimiento.</t>
  </si>
  <si>
    <t>Apoyo en la gestión de proyectos de emprendimiento e innovación.</t>
  </si>
  <si>
    <t xml:space="preserve">Selección y formalización del equipo de trabajo.  </t>
  </si>
  <si>
    <t>Movilidad Visitas Institucionales, Nacionales e Internacionales.</t>
  </si>
  <si>
    <t>SP-PY6.4</t>
  </si>
  <si>
    <t>SB-PY1.8</t>
  </si>
  <si>
    <t>Proyecto de Inclusión y atención de la población con diversidad funcional en la USCO.</t>
  </si>
  <si>
    <t>Apoyo al desarrollo de los Doctorados: Agroindustria y Desarrollo Agricola Sostenible y  Educación y Cultura Ambiental.</t>
  </si>
  <si>
    <t>Creación de material educativo en formato digital.</t>
  </si>
  <si>
    <t>Creación y puesta en funcionamiento del Instituto de Estudios Surcolombianos.</t>
  </si>
  <si>
    <t>Apoyo a la gestión de proyectos de agenda social.</t>
  </si>
  <si>
    <t>SA-PY2b.9</t>
  </si>
  <si>
    <t>Contratación personal para mantenimiento CTIC.</t>
  </si>
  <si>
    <t>Funcionamiento de la Unidad de Apoyo a los Procesos de Autoevaluación  y Acreditación Institucional  y de Programas -UNAPAAC.</t>
  </si>
  <si>
    <t>Procesos de Autoevaluación y Acreditación Institucional; Capacitaciones  y encuentros para apoyo con Universidades del país .</t>
  </si>
  <si>
    <t>Prestación de servicio de restaurante a los estudiantes en las Sedes.</t>
  </si>
  <si>
    <t>Dotación, renovación de Software y licencias.</t>
  </si>
  <si>
    <t>Gestión y apoyo al Grupo de Proyectos Institucionales Especiales "GPIE"</t>
  </si>
  <si>
    <t>V.ACADEMICA
F. EDUCACIÓN</t>
  </si>
  <si>
    <t>Apoyo y gestión en acciones, proyectos y eventos para regionalización.</t>
  </si>
  <si>
    <t>Apoyo logístico a proyectos  de Responsabilidad Social Universitaria.</t>
  </si>
  <si>
    <t>Elaboracion y puesta en marcha del  Plan estratégico de comunicaciones.</t>
  </si>
  <si>
    <t>Renovación Hosting y  elaboración de revista para comunicaciones y divulgación de actividades resultado de proyección social.</t>
  </si>
  <si>
    <t>ADMINISTRATIVO</t>
  </si>
  <si>
    <t>PLAN DE ACCION 2016</t>
  </si>
  <si>
    <t>Atención a población estudiantil en situación de extrema vulnerabilidad en las Sedes.</t>
  </si>
  <si>
    <t>TOTAL PLAN DE ACCION 2016</t>
  </si>
  <si>
    <t>SP-PY3. Reformulación y fortalecimiento de las modalidades y formas de Proyección Social.</t>
  </si>
  <si>
    <t>EJECUCIÓN EN CDP</t>
  </si>
  <si>
    <t>SALDOS POR EJECUTAR EN CDP</t>
  </si>
  <si>
    <t>EJECUCIÓN EN RP</t>
  </si>
  <si>
    <t xml:space="preserve">SALDOS POR EJECUTAR </t>
  </si>
  <si>
    <t>S. FORMACION</t>
  </si>
  <si>
    <t>S. INVESTIGACION</t>
  </si>
  <si>
    <t>S. PROYECCION SOCIAL</t>
  </si>
  <si>
    <t>S. BIENESTAR UNIVERSITARIO</t>
  </si>
  <si>
    <t>S. ADMINISTRATIVO</t>
  </si>
  <si>
    <t>CONSTRUCCION</t>
  </si>
  <si>
    <t>DOTACION</t>
  </si>
  <si>
    <t xml:space="preserve">EXTENSION </t>
  </si>
  <si>
    <t>ASIGNADO</t>
  </si>
  <si>
    <t>EJECUTADO</t>
  </si>
  <si>
    <t>% EJECUCION</t>
  </si>
  <si>
    <t xml:space="preserve">       TOTAL</t>
  </si>
  <si>
    <t xml:space="preserve">            TOTAL</t>
  </si>
  <si>
    <t>EJECUCIÓN ACUMULADA POR SUBSISTEMA</t>
  </si>
  <si>
    <t>ENERO</t>
  </si>
  <si>
    <t>EJECUCIÓN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</si>
</sst>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s>
  <fonts count="60"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b/>
      <sz val="11"/>
      <color theme="1"/>
      <name val="Arial"/>
      <family val="2"/>
    </font>
    <font>
      <sz val="11"/>
      <color rgb="FF9C6500"/>
      <name val="Calibri"/>
      <family val="2"/>
      <scheme val="minor"/>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58" fillId="33" borderId="0" applyNumberFormat="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551">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8" xfId="0" applyNumberFormat="1" applyFont="1" applyFill="1" applyBorder="1" applyAlignment="1">
      <alignment horizontal="right" vertical="center" wrapText="1"/>
    </xf>
    <xf numFmtId="0" fontId="21" fillId="0" borderId="2" xfId="0" applyFont="1" applyFill="1" applyBorder="1" applyAlignment="1">
      <alignment vertical="center" wrapText="1"/>
    </xf>
    <xf numFmtId="0" fontId="21" fillId="32" borderId="46" xfId="0" applyFont="1" applyFill="1" applyBorder="1" applyAlignment="1">
      <alignment vertical="center" wrapText="1"/>
    </xf>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2" xfId="0" applyNumberFormat="1" applyFont="1" applyFill="1" applyBorder="1" applyAlignment="1">
      <alignment horizontal="right" vertical="center" wrapText="1"/>
    </xf>
    <xf numFmtId="0" fontId="0" fillId="0" borderId="2" xfId="0" applyFill="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0" fillId="32" borderId="2" xfId="0" applyFill="1" applyBorder="1"/>
    <xf numFmtId="0" fontId="0" fillId="32" borderId="2" xfId="0" applyFill="1" applyBorder="1" applyAlignment="1">
      <alignment textRotation="255"/>
    </xf>
    <xf numFmtId="0" fontId="0" fillId="32" borderId="46" xfId="0" applyFill="1" applyBorder="1"/>
    <xf numFmtId="3" fontId="6" fillId="0" borderId="2" xfId="0" applyNumberFormat="1" applyFont="1" applyFill="1" applyBorder="1" applyAlignment="1">
      <alignment horizontal="right" vertical="center" wrapText="1"/>
    </xf>
    <xf numFmtId="10" fontId="55" fillId="0" borderId="2" xfId="0" applyNumberFormat="1" applyFont="1" applyFill="1" applyBorder="1" applyAlignment="1">
      <alignment horizontal="center" vertical="center"/>
    </xf>
    <xf numFmtId="3" fontId="6" fillId="0" borderId="8" xfId="0" applyNumberFormat="1" applyFont="1" applyFill="1" applyBorder="1" applyAlignment="1">
      <alignment horizontal="right" vertical="center" wrapText="1"/>
    </xf>
    <xf numFmtId="0" fontId="0" fillId="0" borderId="7" xfId="0" applyFill="1" applyBorder="1"/>
    <xf numFmtId="0" fontId="2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0" xfId="0" applyFont="1" applyFill="1" applyBorder="1" applyAlignment="1">
      <alignment horizontal="center" vertical="center" wrapText="1"/>
    </xf>
    <xf numFmtId="3" fontId="6" fillId="3" borderId="10" xfId="0" applyNumberFormat="1" applyFont="1" applyFill="1" applyBorder="1" applyAlignment="1">
      <alignment horizontal="right" vertical="center" wrapText="1"/>
    </xf>
    <xf numFmtId="0" fontId="21" fillId="0" borderId="10" xfId="0" applyFont="1" applyFill="1" applyBorder="1" applyAlignment="1">
      <alignment horizontal="left" vertical="center" wrapText="1"/>
    </xf>
    <xf numFmtId="10" fontId="55" fillId="0" borderId="8" xfId="0" applyNumberFormat="1" applyFont="1" applyBorder="1" applyAlignment="1">
      <alignment horizontal="center" vertical="center"/>
    </xf>
    <xf numFmtId="0" fontId="0" fillId="0" borderId="2" xfId="0" applyFont="1" applyBorder="1" applyAlignment="1">
      <alignment horizontal="left" vertical="top" wrapText="1"/>
    </xf>
    <xf numFmtId="0" fontId="21" fillId="0" borderId="2" xfId="0" applyFont="1" applyFill="1" applyBorder="1" applyAlignment="1">
      <alignment horizontal="left" vertical="top" wrapText="1"/>
    </xf>
    <xf numFmtId="3" fontId="26" fillId="32" borderId="46" xfId="0" applyNumberFormat="1" applyFont="1" applyFill="1" applyBorder="1" applyAlignment="1">
      <alignment horizontal="center" vertical="center" wrapText="1"/>
    </xf>
    <xf numFmtId="0" fontId="0" fillId="0" borderId="10" xfId="0" applyBorder="1" applyAlignment="1">
      <alignment vertical="center" textRotation="255"/>
    </xf>
    <xf numFmtId="0" fontId="0" fillId="0" borderId="9" xfId="0" applyBorder="1" applyAlignment="1">
      <alignment vertical="center" textRotation="255"/>
    </xf>
    <xf numFmtId="0" fontId="0" fillId="32" borderId="2" xfId="0" applyFill="1" applyBorder="1" applyAlignment="1"/>
    <xf numFmtId="3" fontId="16" fillId="32" borderId="46" xfId="0" applyNumberFormat="1" applyFont="1" applyFill="1" applyBorder="1" applyAlignment="1">
      <alignment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21" fillId="0" borderId="10" xfId="0" applyFont="1" applyFill="1" applyBorder="1" applyAlignment="1">
      <alignment horizontal="left" vertical="top" wrapText="1"/>
    </xf>
    <xf numFmtId="0" fontId="5" fillId="11" borderId="2"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21" fillId="0" borderId="10" xfId="0" applyFont="1" applyFill="1" applyBorder="1" applyAlignment="1">
      <alignment horizontal="left" vertical="top" wrapText="1"/>
    </xf>
    <xf numFmtId="0" fontId="21" fillId="0"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5" xfId="0" applyFill="1" applyBorder="1" applyAlignment="1">
      <alignment vertical="center" wrapText="1"/>
    </xf>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0" fontId="0" fillId="3" borderId="2" xfId="0" applyFill="1" applyBorder="1"/>
    <xf numFmtId="10" fontId="55" fillId="3" borderId="2" xfId="0" applyNumberFormat="1" applyFont="1" applyFill="1" applyBorder="1" applyAlignment="1">
      <alignment horizontal="center" vertical="center"/>
    </xf>
    <xf numFmtId="10" fontId="55" fillId="3" borderId="46" xfId="0" applyNumberFormat="1" applyFont="1" applyFill="1" applyBorder="1" applyAlignment="1">
      <alignment horizontal="center" vertical="center"/>
    </xf>
    <xf numFmtId="3" fontId="21" fillId="3" borderId="2" xfId="0" applyNumberFormat="1" applyFont="1" applyFill="1" applyBorder="1" applyAlignment="1">
      <alignment vertical="center" wrapText="1"/>
    </xf>
    <xf numFmtId="0" fontId="0" fillId="0" borderId="44" xfId="0" applyBorder="1"/>
    <xf numFmtId="3" fontId="0" fillId="0" borderId="46" xfId="0" applyNumberFormat="1" applyBorder="1" applyAlignment="1">
      <alignment vertical="center"/>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3" fontId="5" fillId="0" borderId="15" xfId="0" applyNumberFormat="1"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15" xfId="0" applyFont="1" applyBorder="1" applyAlignment="1">
      <alignment horizontal="right" vertical="center" wrapText="1"/>
    </xf>
    <xf numFmtId="0" fontId="5" fillId="0" borderId="24" xfId="0" applyFont="1" applyBorder="1" applyAlignment="1">
      <alignment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8" borderId="2" xfId="2"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3" fontId="3" fillId="0" borderId="50" xfId="0" applyNumberFormat="1" applyFont="1" applyBorder="1" applyAlignment="1">
      <alignment horizontal="right"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65" xfId="0" applyFont="1" applyBorder="1" applyAlignment="1">
      <alignment horizontal="center"/>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 fillId="0" borderId="64" xfId="0" applyFont="1" applyBorder="1" applyAlignment="1">
      <alignment horizontal="center"/>
    </xf>
    <xf numFmtId="0" fontId="4" fillId="0" borderId="59" xfId="0" applyFont="1" applyBorder="1" applyAlignment="1">
      <alignment horizontal="center"/>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3" fontId="3" fillId="0" borderId="25"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10" xfId="0" applyNumberFormat="1" applyFont="1" applyFill="1" applyBorder="1" applyAlignment="1">
      <alignment horizontal="center" vertical="center" textRotation="255" wrapText="1"/>
    </xf>
    <xf numFmtId="3" fontId="22" fillId="0" borderId="9"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7"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8"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0" fontId="3" fillId="0" borderId="20"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6" fillId="0" borderId="2" xfId="2" applyBorder="1" applyAlignment="1">
      <alignment horizontal="center" vertical="center" wrapText="1"/>
    </xf>
    <xf numFmtId="0" fontId="6" fillId="0" borderId="0" xfId="2" applyAlignment="1">
      <alignment horizontal="right" vertical="center"/>
    </xf>
    <xf numFmtId="0" fontId="31" fillId="28" borderId="2" xfId="2" applyFont="1" applyFill="1" applyBorder="1" applyAlignment="1">
      <alignment horizontal="center" vertical="center" textRotation="90" wrapText="1"/>
    </xf>
    <xf numFmtId="0" fontId="0" fillId="0" borderId="2" xfId="0" applyBorder="1"/>
    <xf numFmtId="0" fontId="31" fillId="28" borderId="9" xfId="2" applyFont="1" applyFill="1" applyBorder="1" applyAlignment="1">
      <alignment horizontal="center" vertical="center" textRotation="90" wrapText="1"/>
    </xf>
    <xf numFmtId="0" fontId="31" fillId="28" borderId="8" xfId="2" applyFont="1" applyFill="1" applyBorder="1" applyAlignment="1">
      <alignment horizontal="center" vertical="center" textRotation="90" wrapText="1"/>
    </xf>
    <xf numFmtId="0" fontId="31" fillId="28" borderId="10" xfId="2" applyFont="1" applyFill="1" applyBorder="1" applyAlignment="1">
      <alignment horizontal="center"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40" fillId="0" borderId="2" xfId="2" applyFont="1" applyBorder="1" applyAlignment="1">
      <alignment horizontal="center" vertical="center"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255" wrapText="1"/>
    </xf>
    <xf numFmtId="0" fontId="37" fillId="28" borderId="8" xfId="2" applyFont="1" applyFill="1" applyBorder="1" applyAlignment="1">
      <alignment horizontal="center" vertical="center" textRotation="255" wrapText="1"/>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left"/>
    </xf>
    <xf numFmtId="0" fontId="6" fillId="0" borderId="0" xfId="2" applyAlignment="1">
      <alignment horizontal="center"/>
    </xf>
    <xf numFmtId="0" fontId="6" fillId="0" borderId="0" xfId="2" applyAlignment="1">
      <alignment horizontal="left" vertical="center"/>
    </xf>
    <xf numFmtId="3" fontId="6" fillId="0" borderId="0" xfId="2" applyNumberFormat="1" applyAlignment="1">
      <alignment horizontal="right"/>
    </xf>
    <xf numFmtId="3" fontId="16" fillId="0" borderId="0" xfId="2" applyNumberFormat="1" applyFont="1" applyAlignment="1">
      <alignment horizontal="right"/>
    </xf>
    <xf numFmtId="0" fontId="6" fillId="0" borderId="2" xfId="2" applyFont="1" applyBorder="1" applyAlignment="1">
      <alignment horizontal="center" vertical="center" wrapText="1"/>
    </xf>
    <xf numFmtId="3" fontId="6" fillId="0" borderId="12" xfId="2" applyNumberFormat="1" applyBorder="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36" fillId="0" borderId="0" xfId="2" applyFont="1" applyAlignment="1">
      <alignment horizontal="center"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0" fontId="16" fillId="3" borderId="6" xfId="2" applyFont="1" applyFill="1" applyBorder="1" applyAlignment="1">
      <alignment horizontal="center"/>
    </xf>
    <xf numFmtId="0" fontId="16" fillId="3" borderId="7" xfId="2" applyFont="1" applyFill="1" applyBorder="1" applyAlignment="1">
      <alignment horizontal="center"/>
    </xf>
    <xf numFmtId="38" fontId="6" fillId="0" borderId="2" xfId="2" applyNumberFormat="1" applyFont="1" applyBorder="1" applyAlignment="1">
      <alignment horizontal="center"/>
    </xf>
    <xf numFmtId="3" fontId="6" fillId="0" borderId="0" xfId="2" applyNumberFormat="1" applyAlignment="1">
      <alignment horizontal="right" vertical="center"/>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16" fillId="0" borderId="0" xfId="2" applyFont="1" applyAlignment="1">
      <alignment horizontal="right"/>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3" fillId="0" borderId="37" xfId="0" applyNumberFormat="1" applyFont="1" applyBorder="1" applyAlignment="1">
      <alignment horizontal="right"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7" xfId="0" applyFont="1" applyBorder="1" applyAlignment="1">
      <alignment horizontal="center" vertical="center" wrapText="1"/>
    </xf>
    <xf numFmtId="0" fontId="0" fillId="14" borderId="5"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16" fillId="28" borderId="2" xfId="2" applyFont="1" applyFill="1" applyBorder="1" applyAlignment="1">
      <alignment horizontal="center" vertical="center" textRotation="255" wrapText="1"/>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3" fillId="18" borderId="6" xfId="0" applyFont="1" applyFill="1" applyBorder="1" applyAlignment="1">
      <alignment horizontal="center"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3" fontId="3" fillId="0" borderId="22"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44" xfId="0" applyFont="1" applyBorder="1" applyAlignment="1">
      <alignment horizontal="center" vertical="center" wrapText="1"/>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0" fontId="3" fillId="0" borderId="55" xfId="0" applyFont="1" applyBorder="1" applyAlignment="1">
      <alignment horizontal="center" vertical="center" wrapText="1"/>
    </xf>
    <xf numFmtId="0" fontId="3" fillId="0" borderId="2" xfId="0" applyFont="1" applyBorder="1" applyAlignment="1">
      <alignment horizontal="center" vertical="center" textRotation="255" wrapText="1"/>
    </xf>
    <xf numFmtId="0" fontId="0" fillId="11" borderId="2" xfId="0"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43" fillId="3" borderId="0" xfId="0" applyFont="1" applyFill="1" applyBorder="1" applyAlignment="1">
      <alignment horizontal="center" wrapText="1"/>
    </xf>
    <xf numFmtId="9"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0" fillId="0" borderId="2" xfId="0" applyBorder="1" applyAlignment="1">
      <alignment horizontal="center"/>
    </xf>
    <xf numFmtId="9" fontId="3" fillId="0" borderId="24" xfId="0" applyNumberFormat="1" applyFont="1" applyBorder="1" applyAlignment="1">
      <alignment horizontal="center" vertical="center" wrapText="1"/>
    </xf>
    <xf numFmtId="3" fontId="47" fillId="0" borderId="2" xfId="0" applyNumberFormat="1" applyFont="1" applyFill="1" applyBorder="1" applyAlignment="1">
      <alignment horizontal="center" vertical="center" textRotation="255" wrapText="1"/>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4" fillId="0" borderId="14" xfId="0" applyFont="1" applyBorder="1" applyAlignment="1">
      <alignment horizontal="center"/>
    </xf>
    <xf numFmtId="0" fontId="5" fillId="11" borderId="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4" fillId="0" borderId="2" xfId="0" applyFont="1" applyBorder="1" applyAlignment="1">
      <alignment horizontal="center" vertical="center"/>
    </xf>
    <xf numFmtId="0" fontId="43" fillId="0" borderId="2" xfId="0" applyFont="1" applyBorder="1" applyAlignment="1">
      <alignment horizontal="center" wrapText="1"/>
    </xf>
    <xf numFmtId="0" fontId="21" fillId="0" borderId="10" xfId="0" applyFont="1" applyFill="1" applyBorder="1" applyAlignment="1">
      <alignment horizontal="left" vertical="top" wrapText="1"/>
    </xf>
    <xf numFmtId="0" fontId="21" fillId="0" borderId="9" xfId="0" applyFont="1" applyFill="1" applyBorder="1" applyAlignment="1">
      <alignment horizontal="left" vertical="top" wrapText="1"/>
    </xf>
    <xf numFmtId="0" fontId="21" fillId="0" borderId="8" xfId="0" applyFont="1" applyFill="1" applyBorder="1" applyAlignment="1">
      <alignment horizontal="left" vertical="top" wrapText="1"/>
    </xf>
    <xf numFmtId="0" fontId="0" fillId="0" borderId="9" xfId="0" applyBorder="1" applyAlignment="1">
      <alignment horizontal="center" vertical="center" textRotation="255"/>
    </xf>
    <xf numFmtId="0" fontId="0" fillId="0" borderId="8" xfId="0" applyBorder="1" applyAlignment="1">
      <alignment horizontal="center" vertical="center" textRotation="255"/>
    </xf>
    <xf numFmtId="0" fontId="0" fillId="0" borderId="10" xfId="0" applyBorder="1" applyAlignment="1">
      <alignment horizontal="center" vertical="center" textRotation="255"/>
    </xf>
    <xf numFmtId="0" fontId="0" fillId="0" borderId="10" xfId="0" applyFont="1" applyBorder="1" applyAlignment="1">
      <alignment horizontal="left" vertical="top" wrapText="1"/>
    </xf>
    <xf numFmtId="0" fontId="0" fillId="0" borderId="9" xfId="0" applyFont="1" applyBorder="1" applyAlignment="1">
      <alignment horizontal="left" vertical="top" wrapText="1"/>
    </xf>
    <xf numFmtId="0" fontId="0" fillId="0" borderId="8" xfId="0" applyFont="1" applyBorder="1" applyAlignment="1">
      <alignment horizontal="left" vertical="top" wrapText="1"/>
    </xf>
    <xf numFmtId="0" fontId="57" fillId="32" borderId="54" xfId="0" applyFont="1" applyFill="1" applyBorder="1" applyAlignment="1">
      <alignment horizontal="center" vertical="center" wrapText="1"/>
    </xf>
    <xf numFmtId="0" fontId="57" fillId="32" borderId="45" xfId="0" applyFont="1" applyFill="1" applyBorder="1" applyAlignment="1">
      <alignment horizontal="center" vertical="center" wrapText="1"/>
    </xf>
    <xf numFmtId="0" fontId="57" fillId="32" borderId="51" xfId="0" applyFont="1" applyFill="1" applyBorder="1" applyAlignment="1">
      <alignment horizontal="center" vertical="center" wrapText="1"/>
    </xf>
    <xf numFmtId="0" fontId="0" fillId="3" borderId="2" xfId="0" applyFill="1" applyBorder="1" applyAlignment="1">
      <alignment horizontal="center" vertical="center" textRotation="255"/>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0" fillId="0" borderId="10" xfId="0" applyBorder="1" applyAlignment="1">
      <alignment horizontal="center" vertical="center" textRotation="255" wrapText="1"/>
    </xf>
    <xf numFmtId="0" fontId="0" fillId="0" borderId="9" xfId="0" applyBorder="1" applyAlignment="1">
      <alignment horizontal="center" vertical="center" textRotation="255" wrapText="1"/>
    </xf>
    <xf numFmtId="0" fontId="0" fillId="0" borderId="8" xfId="0" applyBorder="1" applyAlignment="1">
      <alignment horizontal="center" vertical="center" textRotation="255" wrapText="1"/>
    </xf>
    <xf numFmtId="0" fontId="31" fillId="32" borderId="54" xfId="0" applyFont="1" applyFill="1" applyBorder="1" applyAlignment="1">
      <alignment horizontal="center" vertical="center" wrapText="1"/>
    </xf>
    <xf numFmtId="0" fontId="31" fillId="32" borderId="45" xfId="0" applyFont="1" applyFill="1" applyBorder="1" applyAlignment="1">
      <alignment horizontal="center" vertical="center" wrapText="1"/>
    </xf>
    <xf numFmtId="0" fontId="31" fillId="32" borderId="51" xfId="0" applyFont="1" applyFill="1" applyBorder="1" applyAlignment="1">
      <alignment horizontal="center" vertical="center" wrapText="1"/>
    </xf>
    <xf numFmtId="0" fontId="21" fillId="0" borderId="105" xfId="0" applyFont="1" applyFill="1" applyBorder="1" applyAlignment="1">
      <alignment horizontal="left" vertical="top" wrapText="1"/>
    </xf>
    <xf numFmtId="0" fontId="31" fillId="32" borderId="2"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7" fillId="32" borderId="54" xfId="0" applyFont="1" applyFill="1" applyBorder="1" applyAlignment="1">
      <alignment horizontal="left" vertical="center" wrapText="1"/>
    </xf>
    <xf numFmtId="0" fontId="57" fillId="32" borderId="45" xfId="0" applyFont="1" applyFill="1" applyBorder="1" applyAlignment="1">
      <alignment horizontal="left" vertical="center" wrapText="1"/>
    </xf>
    <xf numFmtId="0" fontId="57" fillId="32" borderId="51" xfId="0" applyFont="1" applyFill="1" applyBorder="1" applyAlignment="1">
      <alignment horizontal="left" vertical="center" wrapText="1"/>
    </xf>
    <xf numFmtId="0" fontId="31" fillId="32" borderId="5" xfId="0" applyFont="1" applyFill="1" applyBorder="1" applyAlignment="1">
      <alignment horizontal="left" vertical="center" wrapText="1"/>
    </xf>
    <xf numFmtId="0" fontId="31" fillId="32" borderId="6" xfId="0" applyFont="1" applyFill="1" applyBorder="1" applyAlignment="1">
      <alignment horizontal="left" vertical="center" wrapText="1"/>
    </xf>
    <xf numFmtId="0" fontId="31" fillId="32" borderId="7" xfId="0" applyFont="1" applyFill="1" applyBorder="1" applyAlignment="1">
      <alignment horizontal="left" vertical="center" wrapText="1"/>
    </xf>
    <xf numFmtId="0" fontId="31" fillId="32" borderId="54"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1" xfId="0" applyFont="1" applyFill="1" applyBorder="1" applyAlignment="1">
      <alignment horizontal="left" vertical="center" wrapText="1"/>
    </xf>
    <xf numFmtId="0" fontId="59" fillId="0" borderId="2" xfId="0" applyFont="1" applyBorder="1" applyAlignment="1">
      <alignment horizontal="center" vertical="center"/>
    </xf>
    <xf numFmtId="0" fontId="59" fillId="0" borderId="2" xfId="0" applyFont="1" applyBorder="1" applyAlignment="1">
      <alignment horizontal="center" vertical="center"/>
    </xf>
    <xf numFmtId="0" fontId="21" fillId="0" borderId="2" xfId="0" applyFont="1" applyBorder="1" applyAlignment="1">
      <alignment horizontal="left" vertical="center"/>
    </xf>
    <xf numFmtId="10" fontId="59" fillId="0" borderId="2" xfId="0" applyNumberFormat="1" applyFont="1" applyBorder="1" applyAlignment="1">
      <alignment horizontal="center" vertical="center"/>
    </xf>
  </cellXfs>
  <cellStyles count="16">
    <cellStyle name="40% - Énfasis5 2" xfId="7"/>
    <cellStyle name="Euro" xfId="4"/>
    <cellStyle name="Euro 2" xfId="13"/>
    <cellStyle name="Hipervínculo" xfId="1" builtinId="8"/>
    <cellStyle name="Millares 2" xfId="5"/>
    <cellStyle name="Millares 2 2" xfId="14"/>
    <cellStyle name="Millares 3" xfId="6"/>
    <cellStyle name="Millares 3 2" xfId="15"/>
    <cellStyle name="Neutral" xfId="12" builtinId="28"/>
    <cellStyle name="Normal" xfId="0" builtinId="0"/>
    <cellStyle name="Normal 2" xfId="2"/>
    <cellStyle name="Normal 2 2" xfId="3"/>
    <cellStyle name="Normal 2 2 2" xfId="8"/>
    <cellStyle name="Normal 3" xfId="9"/>
    <cellStyle name="Normal 4" xfId="10"/>
    <cellStyle name="TableStyleLight1" xfId="11"/>
  </cellStyles>
  <dxfs count="0"/>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CO" sz="2400"/>
              <a:t>EJECUCIÓN PLAN DE ACCIÓN A ENERO DE 2016 POR SUBSISTEMAS</a:t>
            </a:r>
          </a:p>
        </c:rich>
      </c:tx>
      <c:layout>
        <c:manualLayout>
          <c:xMode val="edge"/>
          <c:yMode val="edge"/>
          <c:x val="0.12597663195326392"/>
          <c:y val="1.7066666666666667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ENERO CONSOLIDADO (2)'!$DF$3</c:f>
              <c:strCache>
                <c:ptCount val="1"/>
                <c:pt idx="0">
                  <c:v>ASIGNADO</c:v>
                </c:pt>
              </c:strCache>
            </c:strRef>
          </c:tx>
          <c:invertIfNegative val="0"/>
          <c:dLbls>
            <c:dLbl>
              <c:idx val="0"/>
              <c:layout>
                <c:manualLayout>
                  <c:x val="7.1684587813620028E-3"/>
                  <c:y val="-1.9108277060321137E-2"/>
                </c:manualLayout>
              </c:layout>
              <c:showLegendKey val="0"/>
              <c:showVal val="1"/>
              <c:showCatName val="0"/>
              <c:showSerName val="0"/>
              <c:showPercent val="0"/>
              <c:showBubbleSize val="0"/>
            </c:dLbl>
            <c:dLbl>
              <c:idx val="1"/>
              <c:layout>
                <c:manualLayout>
                  <c:x val="7.1684587813620072E-3"/>
                  <c:y val="-1.9108277060321137E-2"/>
                </c:manualLayout>
              </c:layout>
              <c:showLegendKey val="0"/>
              <c:showVal val="1"/>
              <c:showCatName val="0"/>
              <c:showSerName val="0"/>
              <c:showPercent val="0"/>
              <c:showBubbleSize val="0"/>
            </c:dLbl>
            <c:dLbl>
              <c:idx val="2"/>
              <c:layout>
                <c:manualLayout>
                  <c:x val="7.1684587813620072E-3"/>
                  <c:y val="-2.1231418955912372E-2"/>
                </c:manualLayout>
              </c:layout>
              <c:showLegendKey val="0"/>
              <c:showVal val="1"/>
              <c:showCatName val="0"/>
              <c:showSerName val="0"/>
              <c:showPercent val="0"/>
              <c:showBubbleSize val="0"/>
            </c:dLbl>
            <c:dLbl>
              <c:idx val="3"/>
              <c:layout>
                <c:manualLayout>
                  <c:x val="5.3763440860215058E-3"/>
                  <c:y val="-1.9108277060321137E-2"/>
                </c:manualLayout>
              </c:layout>
              <c:showLegendKey val="0"/>
              <c:showVal val="1"/>
              <c:showCatName val="0"/>
              <c:showSerName val="0"/>
              <c:showPercent val="0"/>
              <c:showBubbleSize val="0"/>
            </c:dLbl>
            <c:dLbl>
              <c:idx val="4"/>
              <c:layout>
                <c:manualLayout>
                  <c:x val="8.9605734767025085E-3"/>
                  <c:y val="-2.1231418955912372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ENERO CONSOLIDADO (2)'!$DD$4:$DE$124</c:f>
              <c:strCache>
                <c:ptCount val="5"/>
                <c:pt idx="0">
                  <c:v>S. FORMACION</c:v>
                </c:pt>
                <c:pt idx="1">
                  <c:v>S. INVESTIGACION</c:v>
                </c:pt>
                <c:pt idx="2">
                  <c:v>S. PROYECCION SOCIAL</c:v>
                </c:pt>
                <c:pt idx="3">
                  <c:v>S. BIENESTAR UNIVERSITARIO</c:v>
                </c:pt>
                <c:pt idx="4">
                  <c:v>S. ADMINISTRATIVO</c:v>
                </c:pt>
              </c:strCache>
            </c:strRef>
          </c:cat>
          <c:val>
            <c:numRef>
              <c:f>'P.ACCION ENERO CONSOLIDADO (2)'!$DF$4:$DF$124</c:f>
              <c:numCache>
                <c:formatCode>#,##0</c:formatCode>
                <c:ptCount val="5"/>
                <c:pt idx="0">
                  <c:v>1350576315</c:v>
                </c:pt>
                <c:pt idx="1">
                  <c:v>3986627198</c:v>
                </c:pt>
                <c:pt idx="2">
                  <c:v>1425523846</c:v>
                </c:pt>
                <c:pt idx="3">
                  <c:v>2515000000</c:v>
                </c:pt>
                <c:pt idx="4">
                  <c:v>8324895818</c:v>
                </c:pt>
              </c:numCache>
            </c:numRef>
          </c:val>
        </c:ser>
        <c:ser>
          <c:idx val="1"/>
          <c:order val="1"/>
          <c:tx>
            <c:strRef>
              <c:f>'P.ACCION ENERO CONSOLIDADO (2)'!$DG$3</c:f>
              <c:strCache>
                <c:ptCount val="1"/>
                <c:pt idx="0">
                  <c:v>EJECUTADO</c:v>
                </c:pt>
              </c:strCache>
            </c:strRef>
          </c:tx>
          <c:invertIfNegative val="0"/>
          <c:dLbls>
            <c:dLbl>
              <c:idx val="0"/>
              <c:layout>
                <c:manualLayout>
                  <c:x val="3.2257923404735697E-2"/>
                  <c:y val="-4.2452661417322832E-2"/>
                </c:manualLayout>
              </c:layout>
              <c:showLegendKey val="0"/>
              <c:showVal val="1"/>
              <c:showCatName val="0"/>
              <c:showSerName val="0"/>
              <c:showPercent val="0"/>
              <c:showBubbleSize val="0"/>
            </c:dLbl>
            <c:dLbl>
              <c:idx val="1"/>
              <c:layout>
                <c:manualLayout>
                  <c:x val="4.1218637992831542E-2"/>
                  <c:y val="-2.7600844642686084E-2"/>
                </c:manualLayout>
              </c:layout>
              <c:showLegendKey val="0"/>
              <c:showVal val="1"/>
              <c:showCatName val="0"/>
              <c:showSerName val="0"/>
              <c:showPercent val="0"/>
              <c:showBubbleSize val="0"/>
            </c:dLbl>
            <c:dLbl>
              <c:idx val="2"/>
              <c:layout>
                <c:manualLayout>
                  <c:x val="4.3010752688172046E-2"/>
                  <c:y val="-2.1231418955912372E-2"/>
                </c:manualLayout>
              </c:layout>
              <c:showLegendKey val="0"/>
              <c:showVal val="1"/>
              <c:showCatName val="0"/>
              <c:showSerName val="0"/>
              <c:showPercent val="0"/>
              <c:showBubbleSize val="0"/>
            </c:dLbl>
            <c:dLbl>
              <c:idx val="3"/>
              <c:layout>
                <c:manualLayout>
                  <c:x val="3.7634408602150539E-2"/>
                  <c:y val="-4.2462837911824744E-2"/>
                </c:manualLayout>
              </c:layout>
              <c:showLegendKey val="0"/>
              <c:showVal val="1"/>
              <c:showCatName val="0"/>
              <c:showSerName val="0"/>
              <c:showPercent val="0"/>
              <c:showBubbleSize val="0"/>
            </c:dLbl>
            <c:dLbl>
              <c:idx val="4"/>
              <c:layout>
                <c:manualLayout>
                  <c:x val="4.3010752688172046E-2"/>
                  <c:y val="-2.5477702747094849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ENERO CONSOLIDADO (2)'!$DD$4:$DE$124</c:f>
              <c:strCache>
                <c:ptCount val="5"/>
                <c:pt idx="0">
                  <c:v>S. FORMACION</c:v>
                </c:pt>
                <c:pt idx="1">
                  <c:v>S. INVESTIGACION</c:v>
                </c:pt>
                <c:pt idx="2">
                  <c:v>S. PROYECCION SOCIAL</c:v>
                </c:pt>
                <c:pt idx="3">
                  <c:v>S. BIENESTAR UNIVERSITARIO</c:v>
                </c:pt>
                <c:pt idx="4">
                  <c:v>S. ADMINISTRATIVO</c:v>
                </c:pt>
              </c:strCache>
            </c:strRef>
          </c:cat>
          <c:val>
            <c:numRef>
              <c:f>'P.ACCION ENERO CONSOLIDADO (2)'!$DG$4:$DG$124</c:f>
              <c:numCache>
                <c:formatCode>#,##0</c:formatCode>
                <c:ptCount val="5"/>
                <c:pt idx="0">
                  <c:v>179353915</c:v>
                </c:pt>
                <c:pt idx="1">
                  <c:v>386062853</c:v>
                </c:pt>
                <c:pt idx="2">
                  <c:v>361924495</c:v>
                </c:pt>
                <c:pt idx="3">
                  <c:v>32981961</c:v>
                </c:pt>
                <c:pt idx="4">
                  <c:v>305992868</c:v>
                </c:pt>
              </c:numCache>
            </c:numRef>
          </c:val>
        </c:ser>
        <c:ser>
          <c:idx val="2"/>
          <c:order val="2"/>
          <c:tx>
            <c:strRef>
              <c:f>'P.ACCION ENERO CONSOLIDADO (2)'!$DH$3</c:f>
              <c:strCache>
                <c:ptCount val="1"/>
                <c:pt idx="0">
                  <c:v>% EJECUCION</c:v>
                </c:pt>
              </c:strCache>
            </c:strRef>
          </c:tx>
          <c:invertIfNegative val="0"/>
          <c:dLbls>
            <c:dLbl>
              <c:idx val="0"/>
              <c:layout>
                <c:manualLayout>
                  <c:x val="2.1505376344086023E-2"/>
                  <c:y val="-2.1231418955912372E-2"/>
                </c:manualLayout>
              </c:layout>
              <c:showLegendKey val="0"/>
              <c:showVal val="1"/>
              <c:showCatName val="0"/>
              <c:showSerName val="0"/>
              <c:showPercent val="0"/>
              <c:showBubbleSize val="0"/>
            </c:dLbl>
            <c:dLbl>
              <c:idx val="1"/>
              <c:layout>
                <c:manualLayout>
                  <c:x val="1.9713261648745518E-2"/>
                  <c:y val="-1.9108277060321137E-2"/>
                </c:manualLayout>
              </c:layout>
              <c:showLegendKey val="0"/>
              <c:showVal val="1"/>
              <c:showCatName val="0"/>
              <c:showSerName val="0"/>
              <c:showPercent val="0"/>
              <c:showBubbleSize val="0"/>
            </c:dLbl>
            <c:dLbl>
              <c:idx val="2"/>
              <c:layout>
                <c:manualLayout>
                  <c:x val="2.3297491039426525E-2"/>
                  <c:y val="-1.6985135164729898E-2"/>
                </c:manualLayout>
              </c:layout>
              <c:showLegendKey val="0"/>
              <c:showVal val="1"/>
              <c:showCatName val="0"/>
              <c:showSerName val="0"/>
              <c:showPercent val="0"/>
              <c:showBubbleSize val="0"/>
            </c:dLbl>
            <c:dLbl>
              <c:idx val="3"/>
              <c:layout>
                <c:manualLayout>
                  <c:x val="1.7921146953405017E-2"/>
                  <c:y val="-1.6985135164729898E-2"/>
                </c:manualLayout>
              </c:layout>
              <c:showLegendKey val="0"/>
              <c:showVal val="1"/>
              <c:showCatName val="0"/>
              <c:showSerName val="0"/>
              <c:showPercent val="0"/>
              <c:showBubbleSize val="0"/>
            </c:dLbl>
            <c:dLbl>
              <c:idx val="4"/>
              <c:layout>
                <c:manualLayout>
                  <c:x val="1.9713261648745518E-2"/>
                  <c:y val="-1.4861993269138661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ENERO CONSOLIDADO (2)'!$DD$4:$DE$124</c:f>
              <c:strCache>
                <c:ptCount val="5"/>
                <c:pt idx="0">
                  <c:v>S. FORMACION</c:v>
                </c:pt>
                <c:pt idx="1">
                  <c:v>S. INVESTIGACION</c:v>
                </c:pt>
                <c:pt idx="2">
                  <c:v>S. PROYECCION SOCIAL</c:v>
                </c:pt>
                <c:pt idx="3">
                  <c:v>S. BIENESTAR UNIVERSITARIO</c:v>
                </c:pt>
                <c:pt idx="4">
                  <c:v>S. ADMINISTRATIVO</c:v>
                </c:pt>
              </c:strCache>
            </c:strRef>
          </c:cat>
          <c:val>
            <c:numRef>
              <c:f>'P.ACCION ENERO CONSOLIDADO (2)'!$DH$4:$DH$124</c:f>
              <c:numCache>
                <c:formatCode>0.00%</c:formatCode>
                <c:ptCount val="5"/>
                <c:pt idx="0">
                  <c:v>0.13279806035988401</c:v>
                </c:pt>
                <c:pt idx="1">
                  <c:v>9.6839467004509197E-2</c:v>
                </c:pt>
                <c:pt idx="2">
                  <c:v>0.253888769392076</c:v>
                </c:pt>
                <c:pt idx="3">
                  <c:v>1.31140998011928E-2</c:v>
                </c:pt>
                <c:pt idx="4">
                  <c:v>3.6756360042174398E-2</c:v>
                </c:pt>
              </c:numCache>
            </c:numRef>
          </c:val>
        </c:ser>
        <c:dLbls>
          <c:showLegendKey val="0"/>
          <c:showVal val="1"/>
          <c:showCatName val="0"/>
          <c:showSerName val="0"/>
          <c:showPercent val="0"/>
          <c:showBubbleSize val="0"/>
        </c:dLbls>
        <c:gapWidth val="150"/>
        <c:shape val="box"/>
        <c:axId val="166008704"/>
        <c:axId val="166010240"/>
        <c:axId val="0"/>
      </c:bar3DChart>
      <c:catAx>
        <c:axId val="166008704"/>
        <c:scaling>
          <c:orientation val="minMax"/>
        </c:scaling>
        <c:delete val="0"/>
        <c:axPos val="b"/>
        <c:majorTickMark val="out"/>
        <c:minorTickMark val="none"/>
        <c:tickLblPos val="nextTo"/>
        <c:crossAx val="166010240"/>
        <c:crosses val="autoZero"/>
        <c:auto val="1"/>
        <c:lblAlgn val="ctr"/>
        <c:lblOffset val="100"/>
        <c:noMultiLvlLbl val="0"/>
      </c:catAx>
      <c:valAx>
        <c:axId val="166010240"/>
        <c:scaling>
          <c:orientation val="minMax"/>
        </c:scaling>
        <c:delete val="1"/>
        <c:axPos val="l"/>
        <c:majorGridlines/>
        <c:numFmt formatCode="#,##0" sourceLinked="1"/>
        <c:majorTickMark val="out"/>
        <c:minorTickMark val="none"/>
        <c:tickLblPos val="nextTo"/>
        <c:crossAx val="166008704"/>
        <c:crosses val="autoZero"/>
        <c:crossBetween val="between"/>
        <c:dispUnits>
          <c:builtInUnit val="thousands"/>
          <c:dispUnitsLbl>
            <c:layout/>
          </c:dispUnitsLbl>
        </c:dispUnits>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s-CO" sz="2800"/>
              <a:t>EJECUCIÓN PLAN DE ACCIÓN POR RUBROS PRESUPUESTALES A ENERO DE 2016</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ENERO CONSOLIDADO (2)'!$DF$127</c:f>
              <c:strCache>
                <c:ptCount val="1"/>
                <c:pt idx="0">
                  <c:v>ASIGNADO</c:v>
                </c:pt>
              </c:strCache>
            </c:strRef>
          </c:tx>
          <c:invertIfNegative val="0"/>
          <c:dLbls>
            <c:dLbl>
              <c:idx val="0"/>
              <c:layout>
                <c:manualLayout>
                  <c:x val="1.7917133258678612E-2"/>
                  <c:y val="-3.3407022716311248E-2"/>
                </c:manualLayout>
              </c:layout>
              <c:showLegendKey val="0"/>
              <c:showVal val="1"/>
              <c:showCatName val="0"/>
              <c:showSerName val="0"/>
              <c:showPercent val="0"/>
              <c:showBubbleSize val="0"/>
            </c:dLbl>
            <c:dLbl>
              <c:idx val="1"/>
              <c:layout>
                <c:manualLayout>
                  <c:x val="1.7917133258678612E-2"/>
                  <c:y val="-2.161630881643669E-2"/>
                </c:manualLayout>
              </c:layout>
              <c:showLegendKey val="0"/>
              <c:showVal val="1"/>
              <c:showCatName val="0"/>
              <c:showSerName val="0"/>
              <c:showPercent val="0"/>
              <c:showBubbleSize val="0"/>
            </c:dLbl>
            <c:dLbl>
              <c:idx val="2"/>
              <c:layout>
                <c:manualLayout>
                  <c:x val="1.1944755505785741E-2"/>
                  <c:y val="-3.1441903732998822E-2"/>
                </c:manualLayout>
              </c:layout>
              <c:showLegendKey val="0"/>
              <c:showVal val="1"/>
              <c:showCatName val="0"/>
              <c:showSerName val="0"/>
              <c:showPercent val="0"/>
              <c:showBubbleSize val="0"/>
            </c:dLbl>
            <c:dLbl>
              <c:idx val="3"/>
              <c:layout>
                <c:manualLayout>
                  <c:x val="8.9585666293393058E-3"/>
                  <c:y val="-2.3581427799749116E-2"/>
                </c:manualLayout>
              </c:layout>
              <c:showLegendKey val="0"/>
              <c:showVal val="1"/>
              <c:showCatName val="0"/>
              <c:showSerName val="0"/>
              <c:showPercent val="0"/>
              <c:showBubbleSize val="0"/>
            </c:dLbl>
            <c:dLbl>
              <c:idx val="4"/>
              <c:layout>
                <c:manualLayout>
                  <c:x val="7.4654721911160881E-3"/>
                  <c:y val="-3.3407022716311248E-2"/>
                </c:manualLayout>
              </c:layout>
              <c:showLegendKey val="0"/>
              <c:showVal val="1"/>
              <c:showCatName val="0"/>
              <c:showSerName val="0"/>
              <c:showPercent val="0"/>
              <c:showBubbleSize val="0"/>
            </c:dLbl>
            <c:dLbl>
              <c:idx val="5"/>
              <c:layout>
                <c:manualLayout>
                  <c:x val="7.4654721911160881E-3"/>
                  <c:y val="-1.7686070849811907E-2"/>
                </c:manualLayout>
              </c:layout>
              <c:showLegendKey val="0"/>
              <c:showVal val="1"/>
              <c:showCatName val="0"/>
              <c:showSerName val="0"/>
              <c:showPercent val="0"/>
              <c:showBubbleSize val="0"/>
            </c:dLbl>
            <c:dLbl>
              <c:idx val="6"/>
              <c:layout>
                <c:manualLayout>
                  <c:x val="4.4792833146695436E-3"/>
                  <c:y val="-2.5546546783061543E-2"/>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'P.ACCION ENERO CONSOLIDADO (2)'!$DD$128:$DE$134</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ENERO CONSOLIDADO (2)'!$DF$128:$DF$134</c:f>
              <c:numCache>
                <c:formatCode>#,##0</c:formatCode>
                <c:ptCount val="7"/>
                <c:pt idx="0">
                  <c:v>3514066034</c:v>
                </c:pt>
                <c:pt idx="1">
                  <c:v>4145661688</c:v>
                </c:pt>
                <c:pt idx="2">
                  <c:v>1093168096</c:v>
                </c:pt>
                <c:pt idx="3">
                  <c:v>3986627198</c:v>
                </c:pt>
                <c:pt idx="4">
                  <c:v>922576315</c:v>
                </c:pt>
                <c:pt idx="5">
                  <c:v>1425523846</c:v>
                </c:pt>
                <c:pt idx="6">
                  <c:v>2515000000</c:v>
                </c:pt>
              </c:numCache>
            </c:numRef>
          </c:val>
        </c:ser>
        <c:ser>
          <c:idx val="1"/>
          <c:order val="1"/>
          <c:tx>
            <c:strRef>
              <c:f>'P.ACCION ENERO CONSOLIDADO (2)'!$DG$127</c:f>
              <c:strCache>
                <c:ptCount val="1"/>
                <c:pt idx="0">
                  <c:v>EJECUTADO</c:v>
                </c:pt>
              </c:strCache>
            </c:strRef>
          </c:tx>
          <c:invertIfNegative val="0"/>
          <c:dLbls>
            <c:dLbl>
              <c:idx val="0"/>
              <c:layout>
                <c:manualLayout>
                  <c:x val="7.4654721911160881E-3"/>
                  <c:y val="-5.3058212549435511E-2"/>
                </c:manualLayout>
              </c:layout>
              <c:showLegendKey val="0"/>
              <c:showVal val="1"/>
              <c:showCatName val="0"/>
              <c:showSerName val="0"/>
              <c:showPercent val="0"/>
              <c:showBubbleSize val="0"/>
            </c:dLbl>
            <c:dLbl>
              <c:idx val="1"/>
              <c:layout>
                <c:manualLayout>
                  <c:x val="3.8820455393803688E-2"/>
                  <c:y val="-4.7162855599498232E-2"/>
                </c:manualLayout>
              </c:layout>
              <c:showLegendKey val="0"/>
              <c:showVal val="1"/>
              <c:showCatName val="0"/>
              <c:showSerName val="0"/>
              <c:showPercent val="0"/>
              <c:showBubbleSize val="0"/>
            </c:dLbl>
            <c:dLbl>
              <c:idx val="2"/>
              <c:layout>
                <c:manualLayout>
                  <c:x val="2.9861888764464353E-2"/>
                  <c:y val="-5.8953569499372784E-2"/>
                </c:manualLayout>
              </c:layout>
              <c:showLegendKey val="0"/>
              <c:showVal val="1"/>
              <c:showCatName val="0"/>
              <c:showSerName val="0"/>
              <c:showPercent val="0"/>
              <c:showBubbleSize val="0"/>
            </c:dLbl>
            <c:dLbl>
              <c:idx val="3"/>
              <c:layout>
                <c:manualLayout>
                  <c:x val="3.882045539380366E-2"/>
                  <c:y val="-1.1790713899874558E-2"/>
                </c:manualLayout>
              </c:layout>
              <c:showLegendKey val="0"/>
              <c:showVal val="1"/>
              <c:showCatName val="0"/>
              <c:showSerName val="0"/>
              <c:showPercent val="0"/>
              <c:showBubbleSize val="0"/>
            </c:dLbl>
            <c:dLbl>
              <c:idx val="4"/>
              <c:layout>
                <c:manualLayout>
                  <c:x val="3.882045539380366E-2"/>
                  <c:y val="-1.1790713899874558E-2"/>
                </c:manualLayout>
              </c:layout>
              <c:showLegendKey val="0"/>
              <c:showVal val="1"/>
              <c:showCatName val="0"/>
              <c:showSerName val="0"/>
              <c:showPercent val="0"/>
              <c:showBubbleSize val="0"/>
            </c:dLbl>
            <c:dLbl>
              <c:idx val="5"/>
              <c:layout>
                <c:manualLayout>
                  <c:x val="3.882045539380366E-2"/>
                  <c:y val="-9.8255949165621317E-3"/>
                </c:manualLayout>
              </c:layout>
              <c:showLegendKey val="0"/>
              <c:showVal val="1"/>
              <c:showCatName val="0"/>
              <c:showSerName val="0"/>
              <c:showPercent val="0"/>
              <c:showBubbleSize val="0"/>
            </c:dLbl>
            <c:dLbl>
              <c:idx val="6"/>
              <c:layout>
                <c:manualLayout>
                  <c:x val="3.7327360955580334E-2"/>
                  <c:y val="-5.3058212549435511E-2"/>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'P.ACCION ENERO CONSOLIDADO (2)'!$DD$128:$DE$134</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ENERO CONSOLIDADO (2)'!$DG$128:$DG$134</c:f>
              <c:numCache>
                <c:formatCode>#,##0</c:formatCode>
                <c:ptCount val="7"/>
                <c:pt idx="0">
                  <c:v>0</c:v>
                </c:pt>
                <c:pt idx="1">
                  <c:v>115284385</c:v>
                </c:pt>
                <c:pt idx="2">
                  <c:v>6621400</c:v>
                </c:pt>
                <c:pt idx="3">
                  <c:v>386062853</c:v>
                </c:pt>
                <c:pt idx="4">
                  <c:v>363440998</c:v>
                </c:pt>
                <c:pt idx="5">
                  <c:v>361924495</c:v>
                </c:pt>
                <c:pt idx="6">
                  <c:v>32981961</c:v>
                </c:pt>
              </c:numCache>
            </c:numRef>
          </c:val>
        </c:ser>
        <c:ser>
          <c:idx val="2"/>
          <c:order val="2"/>
          <c:tx>
            <c:strRef>
              <c:f>'P.ACCION ENERO CONSOLIDADO (2)'!$DH$127</c:f>
              <c:strCache>
                <c:ptCount val="1"/>
                <c:pt idx="0">
                  <c:v>% EJECUCION</c:v>
                </c:pt>
              </c:strCache>
            </c:strRef>
          </c:tx>
          <c:invertIfNegative val="0"/>
          <c:dLbls>
            <c:dLbl>
              <c:idx val="0"/>
              <c:layout>
                <c:manualLayout>
                  <c:x val="1.6424038820455393E-2"/>
                  <c:y val="-1.1790713899874558E-2"/>
                </c:manualLayout>
              </c:layout>
              <c:showLegendKey val="0"/>
              <c:showVal val="1"/>
              <c:showCatName val="0"/>
              <c:showSerName val="0"/>
              <c:showPercent val="0"/>
              <c:showBubbleSize val="0"/>
            </c:dLbl>
            <c:dLbl>
              <c:idx val="1"/>
              <c:layout>
                <c:manualLayout>
                  <c:x val="1.4930944382232176E-2"/>
                  <c:y val="-1.5720951866499411E-2"/>
                </c:manualLayout>
              </c:layout>
              <c:showLegendKey val="0"/>
              <c:showVal val="1"/>
              <c:showCatName val="0"/>
              <c:showSerName val="0"/>
              <c:showPercent val="0"/>
              <c:showBubbleSize val="0"/>
            </c:dLbl>
            <c:dLbl>
              <c:idx val="2"/>
              <c:layout>
                <c:manualLayout>
                  <c:x val="1.3437849944008958E-2"/>
                  <c:y val="-2.161630881643669E-2"/>
                </c:manualLayout>
              </c:layout>
              <c:showLegendKey val="0"/>
              <c:showVal val="1"/>
              <c:showCatName val="0"/>
              <c:showSerName val="0"/>
              <c:showPercent val="0"/>
              <c:showBubbleSize val="0"/>
            </c:dLbl>
            <c:dLbl>
              <c:idx val="3"/>
              <c:layout>
                <c:manualLayout>
                  <c:x val="1.7917133258678612E-2"/>
                  <c:y val="-1.3755832883186983E-2"/>
                </c:manualLayout>
              </c:layout>
              <c:showLegendKey val="0"/>
              <c:showVal val="1"/>
              <c:showCatName val="0"/>
              <c:showSerName val="0"/>
              <c:showPercent val="0"/>
              <c:showBubbleSize val="0"/>
            </c:dLbl>
            <c:dLbl>
              <c:idx val="4"/>
              <c:layout>
                <c:manualLayout>
                  <c:x val="2.2396416573348264E-2"/>
                  <c:y val="-1.5720951866499411E-2"/>
                </c:manualLayout>
              </c:layout>
              <c:showLegendKey val="0"/>
              <c:showVal val="1"/>
              <c:showCatName val="0"/>
              <c:showSerName val="0"/>
              <c:showPercent val="0"/>
              <c:showBubbleSize val="0"/>
            </c:dLbl>
            <c:dLbl>
              <c:idx val="5"/>
              <c:layout>
                <c:manualLayout>
                  <c:x val="2.2396416573348264E-2"/>
                  <c:y val="-1.5720951866499411E-2"/>
                </c:manualLayout>
              </c:layout>
              <c:showLegendKey val="0"/>
              <c:showVal val="1"/>
              <c:showCatName val="0"/>
              <c:showSerName val="0"/>
              <c:showPercent val="0"/>
              <c:showBubbleSize val="0"/>
            </c:dLbl>
            <c:dLbl>
              <c:idx val="6"/>
              <c:layout>
                <c:manualLayout>
                  <c:x val="1.6424038820455393E-2"/>
                  <c:y val="-1.5720951866499411E-2"/>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'P.ACCION ENERO CONSOLIDADO (2)'!$DD$128:$DE$134</c:f>
              <c:strCache>
                <c:ptCount val="7"/>
                <c:pt idx="0">
                  <c:v>CONSTRUCCION</c:v>
                </c:pt>
                <c:pt idx="1">
                  <c:v>DOTACION</c:v>
                </c:pt>
                <c:pt idx="2">
                  <c:v>CAPACITACION</c:v>
                </c:pt>
                <c:pt idx="3">
                  <c:v>INVESTIGACIÓN</c:v>
                </c:pt>
                <c:pt idx="4">
                  <c:v>PLANEACION</c:v>
                </c:pt>
                <c:pt idx="5">
                  <c:v>EXTENSION </c:v>
                </c:pt>
                <c:pt idx="6">
                  <c:v>BIENESTAR UNIVERSITARIO</c:v>
                </c:pt>
              </c:strCache>
            </c:strRef>
          </c:cat>
          <c:val>
            <c:numRef>
              <c:f>'P.ACCION ENERO CONSOLIDADO (2)'!$DH$128:$DH$134</c:f>
              <c:numCache>
                <c:formatCode>0.00%</c:formatCode>
                <c:ptCount val="7"/>
                <c:pt idx="0">
                  <c:v>0</c:v>
                </c:pt>
                <c:pt idx="1">
                  <c:v>2.7808440166186565E-2</c:v>
                </c:pt>
                <c:pt idx="2">
                  <c:v>6.0570739525131548E-3</c:v>
                </c:pt>
                <c:pt idx="3">
                  <c:v>9.6839467004509211E-2</c:v>
                </c:pt>
                <c:pt idx="4">
                  <c:v>0.39394139226303465</c:v>
                </c:pt>
                <c:pt idx="5">
                  <c:v>0.2538887693920765</c:v>
                </c:pt>
                <c:pt idx="6">
                  <c:v>1.3114099801192844E-2</c:v>
                </c:pt>
              </c:numCache>
            </c:numRef>
          </c:val>
        </c:ser>
        <c:dLbls>
          <c:showLegendKey val="0"/>
          <c:showVal val="1"/>
          <c:showCatName val="0"/>
          <c:showSerName val="0"/>
          <c:showPercent val="0"/>
          <c:showBubbleSize val="0"/>
        </c:dLbls>
        <c:gapWidth val="150"/>
        <c:shape val="box"/>
        <c:axId val="7334912"/>
        <c:axId val="39267712"/>
        <c:axId val="0"/>
      </c:bar3DChart>
      <c:catAx>
        <c:axId val="7334912"/>
        <c:scaling>
          <c:orientation val="minMax"/>
        </c:scaling>
        <c:delete val="0"/>
        <c:axPos val="b"/>
        <c:majorTickMark val="none"/>
        <c:minorTickMark val="none"/>
        <c:tickLblPos val="nextTo"/>
        <c:crossAx val="39267712"/>
        <c:crosses val="autoZero"/>
        <c:auto val="1"/>
        <c:lblAlgn val="ctr"/>
        <c:lblOffset val="100"/>
        <c:noMultiLvlLbl val="0"/>
      </c:catAx>
      <c:valAx>
        <c:axId val="39267712"/>
        <c:scaling>
          <c:orientation val="minMax"/>
        </c:scaling>
        <c:delete val="1"/>
        <c:axPos val="l"/>
        <c:numFmt formatCode="#,##0" sourceLinked="1"/>
        <c:majorTickMark val="out"/>
        <c:minorTickMark val="none"/>
        <c:tickLblPos val="nextTo"/>
        <c:crossAx val="733491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257175</xdr:colOff>
      <xdr:row>180</xdr:row>
      <xdr:rowOff>47625</xdr:rowOff>
    </xdr:from>
    <xdr:to>
      <xdr:col>86</xdr:col>
      <xdr:colOff>190500</xdr:colOff>
      <xdr:row>211</xdr:row>
      <xdr:rowOff>95250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139</xdr:row>
      <xdr:rowOff>80961</xdr:rowOff>
    </xdr:from>
    <xdr:to>
      <xdr:col>106</xdr:col>
      <xdr:colOff>638175</xdr:colOff>
      <xdr:row>173</xdr:row>
      <xdr:rowOff>66674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INFORME%20PRESUPUESTAL%202016\ENERO%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6"/>
    </sheetNames>
    <sheetDataSet>
      <sheetData sheetId="0">
        <row r="18">
          <cell r="M18">
            <v>134596492</v>
          </cell>
        </row>
        <row r="43">
          <cell r="M43">
            <v>299045680</v>
          </cell>
        </row>
        <row r="70">
          <cell r="G70">
            <v>1000000</v>
          </cell>
        </row>
        <row r="84">
          <cell r="W84">
            <v>120000000</v>
          </cell>
        </row>
        <row r="85">
          <cell r="H85">
            <v>115284385</v>
          </cell>
        </row>
        <row r="107">
          <cell r="H107">
            <v>6621400</v>
          </cell>
        </row>
        <row r="109">
          <cell r="M109">
            <v>6621400</v>
          </cell>
        </row>
        <row r="154">
          <cell r="Z154">
            <v>20000000</v>
          </cell>
        </row>
        <row r="159">
          <cell r="Z159">
            <v>25000000</v>
          </cell>
        </row>
        <row r="172">
          <cell r="H172">
            <v>11248628</v>
          </cell>
        </row>
        <row r="174">
          <cell r="Z174">
            <v>11248877</v>
          </cell>
        </row>
        <row r="180">
          <cell r="Z180">
            <v>60000000</v>
          </cell>
        </row>
        <row r="190">
          <cell r="Z190">
            <v>26000000</v>
          </cell>
        </row>
        <row r="198">
          <cell r="Z198">
            <v>86000000</v>
          </cell>
        </row>
        <row r="205">
          <cell r="Z205">
            <v>82000000</v>
          </cell>
        </row>
        <row r="218">
          <cell r="K218">
            <v>200000000</v>
          </cell>
          <cell r="M218">
            <v>268168096</v>
          </cell>
          <cell r="O218">
            <v>701280247</v>
          </cell>
          <cell r="Z218">
            <v>102551657</v>
          </cell>
        </row>
        <row r="222">
          <cell r="H222">
            <v>21733333</v>
          </cell>
        </row>
        <row r="227">
          <cell r="Z227">
            <v>20000000</v>
          </cell>
        </row>
        <row r="232">
          <cell r="Z232">
            <v>80000000</v>
          </cell>
        </row>
        <row r="251">
          <cell r="H251">
            <v>27190728</v>
          </cell>
        </row>
        <row r="253">
          <cell r="M253">
            <v>50000000</v>
          </cell>
        </row>
        <row r="259">
          <cell r="M259">
            <v>200000000</v>
          </cell>
        </row>
        <row r="281">
          <cell r="Y281">
            <v>50000000</v>
          </cell>
        </row>
        <row r="287">
          <cell r="Y287">
            <v>1181501</v>
          </cell>
        </row>
        <row r="292">
          <cell r="Y292">
            <v>1875000</v>
          </cell>
        </row>
        <row r="306">
          <cell r="H306">
            <v>2381217</v>
          </cell>
        </row>
        <row r="308">
          <cell r="Y308">
            <v>110000000</v>
          </cell>
        </row>
        <row r="334">
          <cell r="Y334">
            <v>1108800</v>
          </cell>
        </row>
        <row r="352">
          <cell r="W352">
            <v>100000000</v>
          </cell>
        </row>
        <row r="366">
          <cell r="H366">
            <v>64421712</v>
          </cell>
        </row>
        <row r="368">
          <cell r="V368">
            <v>309999600</v>
          </cell>
        </row>
        <row r="395">
          <cell r="Y395">
            <v>40000000</v>
          </cell>
        </row>
        <row r="404">
          <cell r="H404">
            <v>8920870</v>
          </cell>
        </row>
        <row r="406">
          <cell r="Y406">
            <v>20000000</v>
          </cell>
        </row>
        <row r="430">
          <cell r="H430">
            <v>270000000</v>
          </cell>
        </row>
        <row r="432">
          <cell r="M432">
            <v>270000000</v>
          </cell>
        </row>
        <row r="445">
          <cell r="H445">
            <v>13148326</v>
          </cell>
        </row>
        <row r="447">
          <cell r="Y447">
            <v>50000000</v>
          </cell>
        </row>
        <row r="462">
          <cell r="AD462">
            <v>2000000</v>
          </cell>
        </row>
        <row r="478">
          <cell r="Y478">
            <v>10000000</v>
          </cell>
        </row>
        <row r="483">
          <cell r="Y483">
            <v>8200143</v>
          </cell>
        </row>
        <row r="495">
          <cell r="H495">
            <v>21089997</v>
          </cell>
        </row>
        <row r="505">
          <cell r="O505">
            <v>21089999</v>
          </cell>
          <cell r="AD505">
            <v>482610</v>
          </cell>
        </row>
        <row r="520">
          <cell r="AD520">
            <v>1876315</v>
          </cell>
        </row>
        <row r="530">
          <cell r="O530">
            <v>85072300</v>
          </cell>
          <cell r="AD530">
            <v>25179550</v>
          </cell>
        </row>
        <row r="531">
          <cell r="H531">
            <v>20900000</v>
          </cell>
        </row>
        <row r="533">
          <cell r="H533">
            <v>20900000</v>
          </cell>
        </row>
        <row r="535">
          <cell r="H535">
            <v>26400007</v>
          </cell>
        </row>
        <row r="537">
          <cell r="H537">
            <v>14980000</v>
          </cell>
        </row>
        <row r="540">
          <cell r="H540">
            <v>1218300</v>
          </cell>
        </row>
        <row r="542">
          <cell r="H542">
            <v>274000</v>
          </cell>
        </row>
        <row r="548">
          <cell r="H548">
            <v>23801750</v>
          </cell>
        </row>
        <row r="550">
          <cell r="O550">
            <v>24157000</v>
          </cell>
        </row>
        <row r="557">
          <cell r="H557">
            <v>21079467</v>
          </cell>
        </row>
        <row r="559">
          <cell r="W559">
            <v>21089999</v>
          </cell>
        </row>
        <row r="578">
          <cell r="H578">
            <v>22088994</v>
          </cell>
        </row>
        <row r="580">
          <cell r="O580">
            <v>28980560</v>
          </cell>
        </row>
        <row r="593">
          <cell r="O593">
            <v>43000000</v>
          </cell>
        </row>
        <row r="594">
          <cell r="H594">
            <v>43000000</v>
          </cell>
        </row>
        <row r="602">
          <cell r="H602">
            <v>36661533</v>
          </cell>
        </row>
        <row r="604">
          <cell r="O604">
            <v>64000000</v>
          </cell>
        </row>
        <row r="625">
          <cell r="O625">
            <v>80000000</v>
          </cell>
        </row>
        <row r="626">
          <cell r="H626">
            <v>78293617</v>
          </cell>
        </row>
        <row r="636">
          <cell r="H636">
            <v>32753333</v>
          </cell>
        </row>
        <row r="638">
          <cell r="O638">
            <v>63000000</v>
          </cell>
        </row>
        <row r="651">
          <cell r="H651">
            <v>10341810</v>
          </cell>
        </row>
        <row r="653">
          <cell r="AD653">
            <v>10341810</v>
          </cell>
        </row>
        <row r="682">
          <cell r="H682">
            <v>124950417</v>
          </cell>
        </row>
        <row r="684">
          <cell r="O684">
            <v>28450721</v>
          </cell>
          <cell r="V684">
            <v>140671255</v>
          </cell>
        </row>
        <row r="685">
          <cell r="H685">
            <v>21537083</v>
          </cell>
        </row>
        <row r="720">
          <cell r="H720">
            <v>155610832</v>
          </cell>
        </row>
        <row r="722">
          <cell r="AD722">
            <v>195549846</v>
          </cell>
        </row>
        <row r="757">
          <cell r="O757">
            <v>5000000</v>
          </cell>
        </row>
        <row r="769">
          <cell r="H769">
            <v>17970750</v>
          </cell>
        </row>
        <row r="771">
          <cell r="O771">
            <v>20000000</v>
          </cell>
        </row>
        <row r="816">
          <cell r="O816">
            <v>10000000</v>
          </cell>
        </row>
        <row r="831">
          <cell r="O831">
            <v>10000000</v>
          </cell>
        </row>
        <row r="848">
          <cell r="O848">
            <v>33106800</v>
          </cell>
        </row>
        <row r="854">
          <cell r="O854">
            <v>15184000</v>
          </cell>
        </row>
        <row r="864">
          <cell r="O864">
            <v>35709200</v>
          </cell>
          <cell r="W864">
            <v>265000000</v>
          </cell>
        </row>
        <row r="865">
          <cell r="H865">
            <v>33050686</v>
          </cell>
        </row>
        <row r="870">
          <cell r="H870">
            <v>20000000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085" t="s">
        <v>2732</v>
      </c>
      <c r="B1" s="1085"/>
      <c r="C1" s="1085"/>
    </row>
    <row r="2" spans="1:3" ht="51" customHeight="1" x14ac:dyDescent="0.2">
      <c r="A2" s="1086" t="s">
        <v>447</v>
      </c>
      <c r="B2" s="1088" t="s">
        <v>2733</v>
      </c>
      <c r="C2" s="1090" t="s">
        <v>2808</v>
      </c>
    </row>
    <row r="3" spans="1:3" ht="22.5" customHeight="1" thickBot="1" x14ac:dyDescent="0.25">
      <c r="A3" s="1087"/>
      <c r="B3" s="1089"/>
      <c r="C3" s="1091"/>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23" t="s">
        <v>3471</v>
      </c>
      <c r="B1" s="1325" t="s">
        <v>3472</v>
      </c>
      <c r="C1" s="1117" t="s">
        <v>3473</v>
      </c>
      <c r="D1" s="1327" t="s">
        <v>3283</v>
      </c>
      <c r="E1" s="1329" t="s">
        <v>3347</v>
      </c>
      <c r="F1" s="1117" t="s">
        <v>3474</v>
      </c>
      <c r="G1" s="1117" t="s">
        <v>3475</v>
      </c>
      <c r="H1" s="1117" t="s">
        <v>3476</v>
      </c>
      <c r="I1" s="1117" t="s">
        <v>3139</v>
      </c>
      <c r="J1" s="1117" t="s">
        <v>3477</v>
      </c>
      <c r="K1" s="1117" t="s">
        <v>3478</v>
      </c>
      <c r="L1" s="1117" t="s">
        <v>3479</v>
      </c>
      <c r="M1" s="1304" t="s">
        <v>3480</v>
      </c>
      <c r="N1" s="1304"/>
      <c r="O1" s="1304"/>
      <c r="P1" s="1304"/>
      <c r="Q1" s="1304" t="s">
        <v>3481</v>
      </c>
      <c r="R1" s="1304"/>
      <c r="S1" s="1304"/>
      <c r="T1" s="1304"/>
      <c r="U1" s="1305"/>
      <c r="V1" s="1275" t="s">
        <v>3637</v>
      </c>
      <c r="W1" s="1302" t="s">
        <v>4125</v>
      </c>
      <c r="X1" s="1379" t="s">
        <v>4159</v>
      </c>
      <c r="Y1" s="1302" t="s">
        <v>4096</v>
      </c>
      <c r="Z1" s="1381" t="s">
        <v>4123</v>
      </c>
      <c r="AA1" s="1302" t="s">
        <v>4096</v>
      </c>
      <c r="AB1" s="1383" t="s">
        <v>4124</v>
      </c>
      <c r="AC1" s="1302" t="s">
        <v>4096</v>
      </c>
      <c r="AD1" s="1302" t="s">
        <v>447</v>
      </c>
      <c r="AE1" s="1296"/>
      <c r="AF1" s="1285" t="s">
        <v>3425</v>
      </c>
      <c r="AG1" s="1285"/>
      <c r="AH1" s="1285"/>
      <c r="AI1" s="1285"/>
      <c r="AJ1" s="1285"/>
      <c r="AK1" s="1285"/>
      <c r="AL1" s="1285"/>
      <c r="AM1" s="1285"/>
      <c r="AN1" s="1285"/>
      <c r="AO1" s="1285"/>
      <c r="AP1" s="1285"/>
      <c r="AQ1" s="1285"/>
      <c r="AS1" s="1275" t="s">
        <v>4021</v>
      </c>
      <c r="AT1" s="1275" t="s">
        <v>4023</v>
      </c>
      <c r="AU1" s="1275"/>
      <c r="AV1" s="1275" t="s">
        <v>4025</v>
      </c>
      <c r="AW1" s="1275" t="s">
        <v>4026</v>
      </c>
      <c r="AX1" s="1275" t="s">
        <v>4027</v>
      </c>
      <c r="AY1" s="1275" t="s">
        <v>4028</v>
      </c>
      <c r="AZ1" s="1275" t="s">
        <v>4029</v>
      </c>
      <c r="BA1" s="1275" t="s">
        <v>4022</v>
      </c>
      <c r="BB1" s="1275"/>
      <c r="BD1" s="1275" t="s">
        <v>4044</v>
      </c>
      <c r="BE1" s="1285" t="s">
        <v>3425</v>
      </c>
      <c r="BF1" s="1285"/>
      <c r="BG1" s="1285"/>
      <c r="BH1" s="1285"/>
      <c r="BI1" s="1285"/>
      <c r="BJ1" s="1285"/>
      <c r="BK1" s="1285"/>
      <c r="BL1" s="1285"/>
      <c r="BM1" s="1285"/>
      <c r="BN1" s="1285"/>
      <c r="BO1" s="1285"/>
      <c r="BP1" s="1285"/>
      <c r="BQ1" s="1285"/>
    </row>
    <row r="2" spans="1:69" ht="64.150000000000006" customHeight="1" x14ac:dyDescent="0.2">
      <c r="A2" s="1324"/>
      <c r="B2" s="1326"/>
      <c r="C2" s="1118"/>
      <c r="D2" s="1328"/>
      <c r="E2" s="1330"/>
      <c r="F2" s="1118"/>
      <c r="G2" s="1119"/>
      <c r="H2" s="1118"/>
      <c r="I2" s="1118"/>
      <c r="J2" s="1118"/>
      <c r="K2" s="1119"/>
      <c r="L2" s="1119"/>
      <c r="M2" s="760">
        <v>2009</v>
      </c>
      <c r="N2" s="760">
        <v>2010</v>
      </c>
      <c r="O2" s="760">
        <v>2011</v>
      </c>
      <c r="P2" s="760">
        <v>2012</v>
      </c>
      <c r="Q2" s="760">
        <v>2009</v>
      </c>
      <c r="R2" s="760">
        <v>2010</v>
      </c>
      <c r="S2" s="760">
        <v>2011</v>
      </c>
      <c r="T2" s="760">
        <v>2012</v>
      </c>
      <c r="U2" s="436" t="s">
        <v>695</v>
      </c>
      <c r="V2" s="1275"/>
      <c r="W2" s="1302"/>
      <c r="X2" s="1380"/>
      <c r="Y2" s="1302"/>
      <c r="Z2" s="1382"/>
      <c r="AA2" s="1302"/>
      <c r="AB2" s="1384"/>
      <c r="AC2" s="1302"/>
      <c r="AD2" s="1302"/>
      <c r="AE2" s="1296"/>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275"/>
      <c r="AT2" s="584" t="s">
        <v>4032</v>
      </c>
      <c r="AU2" s="579" t="s">
        <v>4024</v>
      </c>
      <c r="AV2" s="1275"/>
      <c r="AW2" s="1275"/>
      <c r="AX2" s="1275"/>
      <c r="AY2" s="1275"/>
      <c r="AZ2" s="1275"/>
      <c r="BA2" s="755" t="s">
        <v>3422</v>
      </c>
      <c r="BB2" s="443" t="s">
        <v>433</v>
      </c>
      <c r="BD2" s="1275"/>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22">
        <v>1</v>
      </c>
      <c r="B3" s="1284" t="s">
        <v>3080</v>
      </c>
      <c r="C3" s="1125" t="s">
        <v>3482</v>
      </c>
      <c r="D3" s="1284" t="s">
        <v>3704</v>
      </c>
      <c r="E3" s="1281" t="s">
        <v>3483</v>
      </c>
      <c r="F3" s="1128" t="s">
        <v>3484</v>
      </c>
      <c r="G3" s="1128" t="s">
        <v>3485</v>
      </c>
      <c r="H3" s="1128"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23"/>
      <c r="B4" s="1279"/>
      <c r="C4" s="1126"/>
      <c r="D4" s="1279"/>
      <c r="E4" s="1282"/>
      <c r="F4" s="1128"/>
      <c r="G4" s="1128"/>
      <c r="H4" s="1128"/>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23"/>
      <c r="B5" s="1279"/>
      <c r="C5" s="1126"/>
      <c r="D5" s="1279"/>
      <c r="E5" s="1282"/>
      <c r="F5" s="1128"/>
      <c r="G5" s="1128"/>
      <c r="H5" s="1128"/>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23"/>
      <c r="B6" s="1279"/>
      <c r="C6" s="1126"/>
      <c r="D6" s="1279"/>
      <c r="E6" s="1282"/>
      <c r="F6" s="1128"/>
      <c r="G6" s="1128"/>
      <c r="H6" s="1128"/>
      <c r="I6" s="754"/>
      <c r="J6" s="468"/>
      <c r="K6" s="469"/>
      <c r="L6" s="470"/>
      <c r="M6" s="1306" t="s">
        <v>695</v>
      </c>
      <c r="N6" s="1307"/>
      <c r="O6" s="1307"/>
      <c r="P6" s="1308"/>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23">
        <v>2</v>
      </c>
      <c r="B8" s="1279" t="s">
        <v>648</v>
      </c>
      <c r="C8" s="1123" t="s">
        <v>3656</v>
      </c>
      <c r="D8" s="1284" t="s">
        <v>3736</v>
      </c>
      <c r="E8" s="1282" t="s">
        <v>3483</v>
      </c>
      <c r="F8" s="1123" t="s">
        <v>3737</v>
      </c>
      <c r="G8" s="1123" t="s">
        <v>3738</v>
      </c>
      <c r="H8" s="1123"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23"/>
      <c r="B9" s="1279"/>
      <c r="C9" s="1123"/>
      <c r="D9" s="1279"/>
      <c r="E9" s="1282"/>
      <c r="F9" s="1123"/>
      <c r="G9" s="1123"/>
      <c r="H9" s="1123"/>
      <c r="I9" s="1122"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23"/>
      <c r="B10" s="1279"/>
      <c r="C10" s="1123"/>
      <c r="D10" s="1279"/>
      <c r="E10" s="1282"/>
      <c r="F10" s="1123"/>
      <c r="G10" s="1123"/>
      <c r="H10" s="1123"/>
      <c r="I10" s="1123"/>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23"/>
      <c r="B11" s="1279"/>
      <c r="C11" s="1123"/>
      <c r="D11" s="1279"/>
      <c r="E11" s="1282"/>
      <c r="F11" s="1123"/>
      <c r="G11" s="1123"/>
      <c r="H11" s="1123"/>
      <c r="I11" s="1123"/>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23"/>
      <c r="B12" s="1279"/>
      <c r="C12" s="1123"/>
      <c r="D12" s="1279"/>
      <c r="E12" s="1282"/>
      <c r="F12" s="1123"/>
      <c r="G12" s="1123"/>
      <c r="H12" s="1123"/>
      <c r="I12" s="1124"/>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24"/>
      <c r="B13" s="1280"/>
      <c r="C13" s="1124"/>
      <c r="D13" s="1280"/>
      <c r="E13" s="1283"/>
      <c r="F13" s="1124"/>
      <c r="G13" s="1124"/>
      <c r="H13" s="753"/>
      <c r="I13" s="753"/>
      <c r="J13" s="754"/>
      <c r="K13" s="754"/>
      <c r="L13" s="754"/>
      <c r="M13" s="1332"/>
      <c r="N13" s="1333"/>
      <c r="O13" s="1333"/>
      <c r="P13" s="1334"/>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28">
        <v>3</v>
      </c>
      <c r="B15" s="1277" t="s">
        <v>3162</v>
      </c>
      <c r="C15" s="1122" t="s">
        <v>3493</v>
      </c>
      <c r="D15" s="1277" t="s">
        <v>3494</v>
      </c>
      <c r="E15" s="1281" t="s">
        <v>3495</v>
      </c>
      <c r="F15" s="1128" t="s">
        <v>3484</v>
      </c>
      <c r="G15" s="1122" t="s">
        <v>3485</v>
      </c>
      <c r="H15" s="1128" t="s">
        <v>3486</v>
      </c>
      <c r="I15" s="1122"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28"/>
      <c r="B16" s="1277"/>
      <c r="C16" s="1123"/>
      <c r="D16" s="1277"/>
      <c r="E16" s="1282"/>
      <c r="F16" s="1128"/>
      <c r="G16" s="1123"/>
      <c r="H16" s="1128"/>
      <c r="I16" s="1124"/>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28"/>
      <c r="B17" s="1277"/>
      <c r="C17" s="1123"/>
      <c r="D17" s="1277"/>
      <c r="E17" s="1282"/>
      <c r="F17" s="1128"/>
      <c r="G17" s="1123"/>
      <c r="H17" s="1128"/>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28"/>
      <c r="B18" s="1277"/>
      <c r="C18" s="1124"/>
      <c r="D18" s="1277"/>
      <c r="E18" s="1283"/>
      <c r="F18" s="1128"/>
      <c r="G18" s="1124"/>
      <c r="H18" s="1128"/>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277">
        <v>3</v>
      </c>
      <c r="B19" s="1277" t="s">
        <v>3162</v>
      </c>
      <c r="C19" s="1128" t="s">
        <v>3493</v>
      </c>
      <c r="D19" s="1277" t="s">
        <v>3184</v>
      </c>
      <c r="E19" s="1293" t="s">
        <v>3495</v>
      </c>
      <c r="F19" s="1128" t="s">
        <v>3499</v>
      </c>
      <c r="G19" s="1128" t="s">
        <v>3500</v>
      </c>
      <c r="H19" s="1128"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277"/>
      <c r="B20" s="1277"/>
      <c r="C20" s="1128"/>
      <c r="D20" s="1277"/>
      <c r="E20" s="1293"/>
      <c r="F20" s="1128"/>
      <c r="G20" s="1128"/>
      <c r="H20" s="1128"/>
      <c r="I20" s="1128"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277"/>
      <c r="B21" s="1277"/>
      <c r="C21" s="1128"/>
      <c r="D21" s="1277"/>
      <c r="E21" s="1293"/>
      <c r="F21" s="1128"/>
      <c r="G21" s="1128"/>
      <c r="H21" s="1128"/>
      <c r="I21" s="1128"/>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277"/>
      <c r="B22" s="1277"/>
      <c r="C22" s="1128"/>
      <c r="D22" s="1277"/>
      <c r="E22" s="1293"/>
      <c r="F22" s="1128"/>
      <c r="G22" s="1128"/>
      <c r="H22" s="1128"/>
      <c r="I22" s="1128"/>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277"/>
      <c r="B23" s="1277"/>
      <c r="C23" s="1128"/>
      <c r="D23" s="1277"/>
      <c r="E23" s="1293"/>
      <c r="F23" s="1128"/>
      <c r="G23" s="1128"/>
      <c r="H23" s="1128"/>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277"/>
      <c r="B24" s="1277"/>
      <c r="C24" s="1128"/>
      <c r="D24" s="1277"/>
      <c r="E24" s="1293"/>
      <c r="F24" s="1128"/>
      <c r="G24" s="1128"/>
      <c r="H24" s="1128"/>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28">
        <v>3</v>
      </c>
      <c r="B25" s="1277" t="s">
        <v>3162</v>
      </c>
      <c r="C25" s="1128" t="s">
        <v>3493</v>
      </c>
      <c r="D25" s="1277" t="s">
        <v>3707</v>
      </c>
      <c r="E25" s="1293" t="s">
        <v>3503</v>
      </c>
      <c r="F25" s="1128" t="s">
        <v>3499</v>
      </c>
      <c r="G25" s="1128" t="s">
        <v>3500</v>
      </c>
      <c r="H25" s="1128"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28"/>
      <c r="B26" s="1278"/>
      <c r="C26" s="1128"/>
      <c r="D26" s="1277"/>
      <c r="E26" s="1293"/>
      <c r="F26" s="1128"/>
      <c r="G26" s="1128"/>
      <c r="H26" s="1128"/>
      <c r="I26" s="1122"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28"/>
      <c r="B27" s="1278"/>
      <c r="C27" s="1128"/>
      <c r="D27" s="1277"/>
      <c r="E27" s="1293"/>
      <c r="F27" s="1128"/>
      <c r="G27" s="1128"/>
      <c r="H27" s="1128"/>
      <c r="I27" s="1123"/>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28"/>
      <c r="B28" s="1278"/>
      <c r="C28" s="1128"/>
      <c r="D28" s="1277"/>
      <c r="E28" s="1293"/>
      <c r="F28" s="1128"/>
      <c r="G28" s="1128"/>
      <c r="H28" s="1128"/>
      <c r="I28" s="1124"/>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28"/>
      <c r="B29" s="1278"/>
      <c r="C29" s="1128"/>
      <c r="D29" s="1277"/>
      <c r="E29" s="1293"/>
      <c r="F29" s="1128"/>
      <c r="G29" s="1128"/>
      <c r="H29" s="1128"/>
      <c r="I29" s="1122"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28"/>
      <c r="B30" s="1278"/>
      <c r="C30" s="1128"/>
      <c r="D30" s="1277"/>
      <c r="E30" s="1293"/>
      <c r="F30" s="1128"/>
      <c r="G30" s="1128"/>
      <c r="H30" s="1128"/>
      <c r="I30" s="1124"/>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28"/>
      <c r="B31" s="1278"/>
      <c r="C31" s="1128"/>
      <c r="D31" s="1277"/>
      <c r="E31" s="1293"/>
      <c r="F31" s="1128"/>
      <c r="G31" s="1128"/>
      <c r="H31" s="1128"/>
      <c r="I31" s="1122"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28"/>
      <c r="B32" s="1278"/>
      <c r="C32" s="1128"/>
      <c r="D32" s="1277"/>
      <c r="E32" s="1293"/>
      <c r="F32" s="1128"/>
      <c r="G32" s="1128"/>
      <c r="H32" s="1128"/>
      <c r="I32" s="1124"/>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28"/>
      <c r="B33" s="1278"/>
      <c r="C33" s="1128"/>
      <c r="D33" s="1277"/>
      <c r="E33" s="1293"/>
      <c r="F33" s="1128"/>
      <c r="G33" s="1128"/>
      <c r="H33" s="1128"/>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28"/>
      <c r="B34" s="1278"/>
      <c r="C34" s="1128"/>
      <c r="D34" s="1277"/>
      <c r="E34" s="1293"/>
      <c r="F34" s="1128"/>
      <c r="G34" s="1128"/>
      <c r="H34" s="1128"/>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28"/>
      <c r="B35" s="1278"/>
      <c r="C35" s="1128"/>
      <c r="D35" s="1277"/>
      <c r="E35" s="1293"/>
      <c r="F35" s="1128"/>
      <c r="G35" s="1128"/>
      <c r="H35" s="1128"/>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22">
        <v>3</v>
      </c>
      <c r="B36" s="1284" t="s">
        <v>3162</v>
      </c>
      <c r="C36" s="1122" t="s">
        <v>3493</v>
      </c>
      <c r="D36" s="1279" t="s">
        <v>3182</v>
      </c>
      <c r="E36" s="1317" t="s">
        <v>3503</v>
      </c>
      <c r="F36" s="1319" t="s">
        <v>3499</v>
      </c>
      <c r="G36" s="1122" t="s">
        <v>3500</v>
      </c>
      <c r="H36" s="1122"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24"/>
      <c r="B37" s="1280"/>
      <c r="C37" s="1124"/>
      <c r="D37" s="1280"/>
      <c r="E37" s="1318"/>
      <c r="F37" s="1320"/>
      <c r="G37" s="1124"/>
      <c r="H37" s="1124"/>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06" t="s">
        <v>695</v>
      </c>
      <c r="N38" s="1307"/>
      <c r="O38" s="1307"/>
      <c r="P38" s="1308"/>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286">
        <v>4</v>
      </c>
      <c r="B40" s="1288" t="s">
        <v>3526</v>
      </c>
      <c r="C40" s="1122" t="s">
        <v>3527</v>
      </c>
      <c r="D40" s="1277" t="s">
        <v>3528</v>
      </c>
      <c r="E40" s="1290" t="s">
        <v>3529</v>
      </c>
      <c r="F40" s="1128" t="s">
        <v>3530</v>
      </c>
      <c r="G40" s="1122" t="s">
        <v>446</v>
      </c>
      <c r="H40" s="1128"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287"/>
      <c r="B41" s="1289"/>
      <c r="C41" s="1123"/>
      <c r="D41" s="1277"/>
      <c r="E41" s="1291"/>
      <c r="F41" s="1128"/>
      <c r="G41" s="1123"/>
      <c r="H41" s="1128"/>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287"/>
      <c r="B42" s="1289"/>
      <c r="C42" s="1123"/>
      <c r="D42" s="1284" t="s">
        <v>3537</v>
      </c>
      <c r="E42" s="1281" t="s">
        <v>3538</v>
      </c>
      <c r="F42" s="1122" t="s">
        <v>3504</v>
      </c>
      <c r="G42" s="1122">
        <v>0</v>
      </c>
      <c r="H42" s="1122"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287"/>
      <c r="B43" s="1289"/>
      <c r="C43" s="1123"/>
      <c r="D43" s="1279"/>
      <c r="E43" s="1282"/>
      <c r="F43" s="1123"/>
      <c r="G43" s="1123"/>
      <c r="H43" s="1123"/>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287"/>
      <c r="B44" s="1289"/>
      <c r="C44" s="1123"/>
      <c r="D44" s="1279"/>
      <c r="E44" s="1282"/>
      <c r="F44" s="1123"/>
      <c r="G44" s="1123"/>
      <c r="H44" s="1123"/>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287"/>
      <c r="B45" s="1289"/>
      <c r="C45" s="1123"/>
      <c r="D45" s="1279"/>
      <c r="E45" s="1282"/>
      <c r="F45" s="1123"/>
      <c r="G45" s="1123"/>
      <c r="H45" s="1123"/>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386"/>
      <c r="B46" s="1385"/>
      <c r="C46" s="1124"/>
      <c r="D46" s="1280"/>
      <c r="E46" s="1283"/>
      <c r="F46" s="1124"/>
      <c r="G46" s="1124"/>
      <c r="H46" s="1124"/>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06" t="s">
        <v>695</v>
      </c>
      <c r="N47" s="1307"/>
      <c r="O47" s="1307"/>
      <c r="P47" s="1308"/>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22">
        <v>5</v>
      </c>
      <c r="B49" s="1284" t="s">
        <v>3112</v>
      </c>
      <c r="C49" s="1125" t="s">
        <v>3558</v>
      </c>
      <c r="D49" s="1284" t="s">
        <v>3559</v>
      </c>
      <c r="E49" s="1281" t="s">
        <v>3483</v>
      </c>
      <c r="F49" s="1128" t="s">
        <v>3484</v>
      </c>
      <c r="G49" s="1128">
        <v>0</v>
      </c>
      <c r="H49" s="1128"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23"/>
      <c r="B50" s="1279"/>
      <c r="C50" s="1126"/>
      <c r="D50" s="1279"/>
      <c r="E50" s="1282"/>
      <c r="F50" s="1128"/>
      <c r="G50" s="1128"/>
      <c r="H50" s="1128"/>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24"/>
      <c r="B51" s="1280"/>
      <c r="C51" s="1127"/>
      <c r="D51" s="1280"/>
      <c r="E51" s="1283"/>
      <c r="F51" s="1128"/>
      <c r="G51" s="1128"/>
      <c r="H51" s="1128"/>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06" t="s">
        <v>695</v>
      </c>
      <c r="N52" s="1307"/>
      <c r="O52" s="1307"/>
      <c r="P52" s="1308"/>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22">
        <v>6</v>
      </c>
      <c r="B54" s="1284" t="s">
        <v>3569</v>
      </c>
      <c r="C54" s="1122" t="s">
        <v>3570</v>
      </c>
      <c r="D54" s="1277" t="s">
        <v>3571</v>
      </c>
      <c r="E54" s="1321" t="s">
        <v>3572</v>
      </c>
      <c r="F54" s="1128" t="s">
        <v>3484</v>
      </c>
      <c r="G54" s="1128" t="s">
        <v>3573</v>
      </c>
      <c r="H54" s="1128"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23"/>
      <c r="B55" s="1279"/>
      <c r="C55" s="1123"/>
      <c r="D55" s="1277"/>
      <c r="E55" s="1322"/>
      <c r="F55" s="1128"/>
      <c r="G55" s="1128"/>
      <c r="H55" s="1128"/>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23"/>
      <c r="B56" s="1279"/>
      <c r="C56" s="1123"/>
      <c r="D56" s="1284" t="s">
        <v>434</v>
      </c>
      <c r="E56" s="1281" t="s">
        <v>3577</v>
      </c>
      <c r="F56" s="1122" t="s">
        <v>3578</v>
      </c>
      <c r="G56" s="1122" t="s">
        <v>3579</v>
      </c>
      <c r="H56" s="1122" t="s">
        <v>3580</v>
      </c>
      <c r="I56" s="1128"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23"/>
      <c r="B57" s="1279"/>
      <c r="C57" s="1123"/>
      <c r="D57" s="1279"/>
      <c r="E57" s="1282"/>
      <c r="F57" s="1123"/>
      <c r="G57" s="1123"/>
      <c r="H57" s="1123"/>
      <c r="I57" s="1128"/>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23"/>
      <c r="B58" s="1279"/>
      <c r="C58" s="1123"/>
      <c r="D58" s="1279"/>
      <c r="E58" s="1282"/>
      <c r="F58" s="1123"/>
      <c r="G58" s="1123"/>
      <c r="H58" s="1123"/>
      <c r="I58" s="1128"/>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23"/>
      <c r="B59" s="1279"/>
      <c r="C59" s="1123"/>
      <c r="D59" s="1279"/>
      <c r="E59" s="1282"/>
      <c r="F59" s="1123"/>
      <c r="G59" s="1123"/>
      <c r="H59" s="1123"/>
      <c r="I59" s="1128"/>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23"/>
      <c r="B60" s="1279"/>
      <c r="C60" s="1123"/>
      <c r="D60" s="1279"/>
      <c r="E60" s="1282"/>
      <c r="F60" s="1123"/>
      <c r="G60" s="1123"/>
      <c r="H60" s="1123"/>
      <c r="I60" s="1128"/>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23"/>
      <c r="B61" s="1279"/>
      <c r="C61" s="1123"/>
      <c r="D61" s="1279"/>
      <c r="E61" s="1282"/>
      <c r="F61" s="1123"/>
      <c r="G61" s="1123"/>
      <c r="H61" s="1123"/>
      <c r="I61" s="1128"/>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28">
        <v>6</v>
      </c>
      <c r="B63" s="1292" t="s">
        <v>3569</v>
      </c>
      <c r="C63" s="1128" t="s">
        <v>3570</v>
      </c>
      <c r="D63" s="1277" t="s">
        <v>434</v>
      </c>
      <c r="E63" s="1387" t="s">
        <v>3577</v>
      </c>
      <c r="F63" s="1128" t="s">
        <v>3578</v>
      </c>
      <c r="G63" s="1128" t="s">
        <v>3579</v>
      </c>
      <c r="H63" s="1128" t="s">
        <v>3580</v>
      </c>
      <c r="I63" s="1128"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28"/>
      <c r="B64" s="1292"/>
      <c r="C64" s="1128"/>
      <c r="D64" s="1277"/>
      <c r="E64" s="1387"/>
      <c r="F64" s="1128"/>
      <c r="G64" s="1128"/>
      <c r="H64" s="1128"/>
      <c r="I64" s="1128"/>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06" t="s">
        <v>695</v>
      </c>
      <c r="N65" s="1307"/>
      <c r="O65" s="1307"/>
      <c r="P65" s="1308"/>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28">
        <v>7</v>
      </c>
      <c r="B67" s="1277" t="s">
        <v>3598</v>
      </c>
      <c r="C67" s="1128" t="s">
        <v>3599</v>
      </c>
      <c r="D67" s="1277" t="s">
        <v>3600</v>
      </c>
      <c r="E67" s="1290" t="s">
        <v>3577</v>
      </c>
      <c r="F67" s="1128" t="s">
        <v>3674</v>
      </c>
      <c r="G67" s="1128" t="s">
        <v>3675</v>
      </c>
      <c r="H67" s="1128" t="s">
        <v>3676</v>
      </c>
      <c r="I67" s="1122"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28"/>
      <c r="B68" s="1277"/>
      <c r="C68" s="1128"/>
      <c r="D68" s="1277"/>
      <c r="E68" s="1291"/>
      <c r="F68" s="1128"/>
      <c r="G68" s="1128"/>
      <c r="H68" s="1128"/>
      <c r="I68" s="1124"/>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28"/>
      <c r="B69" s="1277"/>
      <c r="C69" s="1128"/>
      <c r="D69" s="1292" t="s">
        <v>3605</v>
      </c>
      <c r="E69" s="1281" t="s">
        <v>3667</v>
      </c>
      <c r="F69" s="1128" t="s">
        <v>3698</v>
      </c>
      <c r="G69" s="1128" t="s">
        <v>3677</v>
      </c>
      <c r="H69" s="1128" t="s">
        <v>3678</v>
      </c>
      <c r="I69" s="1122"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28"/>
      <c r="B70" s="1277"/>
      <c r="C70" s="1128"/>
      <c r="D70" s="1292"/>
      <c r="E70" s="1282"/>
      <c r="F70" s="1128"/>
      <c r="G70" s="1128"/>
      <c r="H70" s="1128"/>
      <c r="I70" s="1123"/>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28"/>
      <c r="B71" s="1277"/>
      <c r="C71" s="1128"/>
      <c r="D71" s="1292"/>
      <c r="E71" s="1282"/>
      <c r="F71" s="1128"/>
      <c r="G71" s="1128"/>
      <c r="H71" s="1128"/>
      <c r="I71" s="1124"/>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28"/>
      <c r="B72" s="1277"/>
      <c r="C72" s="1128"/>
      <c r="D72" s="1292"/>
      <c r="E72" s="1282"/>
      <c r="F72" s="1128"/>
      <c r="G72" s="1128"/>
      <c r="H72" s="1128"/>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06" t="s">
        <v>695</v>
      </c>
      <c r="N73" s="1307"/>
      <c r="O73" s="1307"/>
      <c r="P73" s="1308"/>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388"/>
      <c r="N74" s="1388"/>
      <c r="O74" s="1388"/>
      <c r="P74" s="1388"/>
      <c r="Q74" s="1388"/>
      <c r="R74" s="1388"/>
      <c r="S74" s="1388"/>
      <c r="T74" s="1388"/>
      <c r="U74" s="1388"/>
      <c r="V74" s="1388"/>
      <c r="W74" s="1388"/>
      <c r="X74" s="1388"/>
      <c r="Y74" s="1388"/>
      <c r="Z74" s="769"/>
      <c r="AA74" s="769"/>
      <c r="AB74" s="769"/>
      <c r="AC74" s="769"/>
      <c r="AU74" s="445"/>
    </row>
    <row r="75" spans="1:70" ht="17.25" customHeight="1" x14ac:dyDescent="0.2">
      <c r="A75" s="419"/>
      <c r="B75" s="419"/>
      <c r="C75" s="419"/>
      <c r="D75" s="419"/>
      <c r="E75" s="419"/>
      <c r="F75" s="419"/>
      <c r="G75" s="419"/>
      <c r="H75" s="419"/>
      <c r="I75" s="419"/>
      <c r="J75" s="419"/>
      <c r="K75" s="419"/>
      <c r="L75" s="419"/>
      <c r="M75" s="1310" t="s">
        <v>695</v>
      </c>
      <c r="N75" s="1311"/>
      <c r="O75" s="1311"/>
      <c r="P75" s="1312"/>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10" t="s">
        <v>3654</v>
      </c>
      <c r="N76" s="1311"/>
      <c r="O76" s="1311"/>
      <c r="P76" s="1312"/>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10" t="s">
        <v>3655</v>
      </c>
      <c r="N77" s="1311"/>
      <c r="O77" s="1311"/>
      <c r="P77" s="1312"/>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389" t="s">
        <v>4118</v>
      </c>
      <c r="N79" s="1389"/>
      <c r="O79" s="1389"/>
      <c r="P79" s="1389"/>
      <c r="Q79" s="1389"/>
      <c r="R79" s="1389"/>
      <c r="S79" s="1389"/>
      <c r="T79" s="1389"/>
      <c r="U79" s="1389"/>
      <c r="V79" s="1389"/>
      <c r="W79" s="450" t="e">
        <f>+#REF!</f>
        <v>#REF!</v>
      </c>
      <c r="X79" s="450"/>
      <c r="Y79" s="412">
        <v>372988398</v>
      </c>
      <c r="Z79" s="412"/>
      <c r="AA79" s="412"/>
      <c r="AB79" s="412">
        <v>372988398</v>
      </c>
      <c r="AC79" s="412"/>
      <c r="AD79" s="574" t="s">
        <v>4120</v>
      </c>
    </row>
    <row r="80" spans="1:70" x14ac:dyDescent="0.2">
      <c r="M80" s="1390" t="s">
        <v>4119</v>
      </c>
      <c r="N80" s="1390"/>
      <c r="O80" s="1390"/>
      <c r="P80" s="1390"/>
      <c r="Q80" s="1390"/>
      <c r="R80" s="1390"/>
      <c r="S80" s="1390"/>
      <c r="T80" s="1390"/>
      <c r="U80" s="1390"/>
      <c r="V80" s="1390"/>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M65:P65"/>
    <mergeCell ref="I56:I61"/>
    <mergeCell ref="H54:H55"/>
    <mergeCell ref="D56:D61"/>
    <mergeCell ref="E56:E61"/>
    <mergeCell ref="F56:F61"/>
    <mergeCell ref="G56:G61"/>
    <mergeCell ref="H56:H61"/>
    <mergeCell ref="G49:G51"/>
    <mergeCell ref="H49:H51"/>
    <mergeCell ref="M52:P52"/>
    <mergeCell ref="M74:Y74"/>
    <mergeCell ref="M79:V79"/>
    <mergeCell ref="M80:V80"/>
    <mergeCell ref="M73:P73"/>
    <mergeCell ref="M75:P75"/>
    <mergeCell ref="D69:D72"/>
    <mergeCell ref="E69:E72"/>
    <mergeCell ref="F69:F72"/>
    <mergeCell ref="G69:G72"/>
    <mergeCell ref="H69:H72"/>
    <mergeCell ref="I69:I71"/>
    <mergeCell ref="M76:P76"/>
    <mergeCell ref="M77:P77"/>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A54:A61"/>
    <mergeCell ref="B54:B61"/>
    <mergeCell ref="C54:C61"/>
    <mergeCell ref="D54:D55"/>
    <mergeCell ref="E54:E55"/>
    <mergeCell ref="F54:F55"/>
    <mergeCell ref="G54:G55"/>
    <mergeCell ref="A49:A51"/>
    <mergeCell ref="B49:B51"/>
    <mergeCell ref="C49:C51"/>
    <mergeCell ref="D49:D51"/>
    <mergeCell ref="E49:E51"/>
    <mergeCell ref="F49:F51"/>
    <mergeCell ref="A36:A37"/>
    <mergeCell ref="B36:B37"/>
    <mergeCell ref="C36:C37"/>
    <mergeCell ref="D36:D37"/>
    <mergeCell ref="E36:E37"/>
    <mergeCell ref="F36:F37"/>
    <mergeCell ref="G36:G37"/>
    <mergeCell ref="C40:C46"/>
    <mergeCell ref="B40:B46"/>
    <mergeCell ref="A40:A46"/>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271" t="s">
        <v>447</v>
      </c>
      <c r="B1" s="1273" t="s">
        <v>2733</v>
      </c>
      <c r="C1" s="1395" t="s">
        <v>4164</v>
      </c>
      <c r="D1" s="1267" t="s">
        <v>3418</v>
      </c>
      <c r="E1" s="1394"/>
      <c r="F1" s="1260" t="s">
        <v>4158</v>
      </c>
      <c r="G1" s="1260" t="s">
        <v>4150</v>
      </c>
      <c r="H1" s="1260" t="s">
        <v>4151</v>
      </c>
      <c r="I1" s="1267" t="s">
        <v>3418</v>
      </c>
      <c r="J1" s="592"/>
      <c r="K1" s="1391" t="s">
        <v>3425</v>
      </c>
      <c r="L1" s="1392"/>
      <c r="M1" s="1392"/>
      <c r="N1" s="1392"/>
      <c r="O1" s="1392"/>
      <c r="P1" s="1392"/>
      <c r="Q1" s="1392"/>
      <c r="R1" s="1392" t="s">
        <v>3425</v>
      </c>
      <c r="S1" s="1392"/>
      <c r="T1" s="1392"/>
      <c r="U1" s="1392"/>
      <c r="V1" s="1392"/>
      <c r="W1" s="1393"/>
    </row>
    <row r="2" spans="1:24" ht="38.25" customHeight="1" thickBot="1" x14ac:dyDescent="0.25">
      <c r="A2" s="1272"/>
      <c r="B2" s="1274"/>
      <c r="C2" s="1396"/>
      <c r="D2" s="1268"/>
      <c r="E2" s="1394"/>
      <c r="F2" s="1261"/>
      <c r="G2" s="1261"/>
      <c r="H2" s="1261"/>
      <c r="I2" s="1268"/>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397"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398"/>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398"/>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398"/>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399"/>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397"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398"/>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398"/>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399"/>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00"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01"/>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01"/>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01"/>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00"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01"/>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01"/>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01"/>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02"/>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03"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04"/>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04"/>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04"/>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04"/>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04"/>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04"/>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04"/>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04"/>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04"/>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05"/>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00"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01"/>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02"/>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00"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01"/>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01"/>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01"/>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01"/>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02"/>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06"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07"/>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07"/>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07"/>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08"/>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00"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01"/>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01"/>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01"/>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01"/>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01"/>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02"/>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397"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398"/>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398"/>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398"/>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398"/>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398"/>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398"/>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398"/>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398"/>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399"/>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269" t="s">
        <v>2797</v>
      </c>
      <c r="C68" s="1270"/>
      <c r="D68" s="1270"/>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B68:D68"/>
    <mergeCell ref="A1:A2"/>
    <mergeCell ref="B1:B2"/>
    <mergeCell ref="D1:D2"/>
    <mergeCell ref="C22:C32"/>
    <mergeCell ref="C34:C36"/>
    <mergeCell ref="C37:C42"/>
    <mergeCell ref="C43:C47"/>
    <mergeCell ref="C49:C55"/>
    <mergeCell ref="E1:E2"/>
    <mergeCell ref="C1:C2"/>
    <mergeCell ref="C3:C7"/>
    <mergeCell ref="C8:C11"/>
    <mergeCell ref="C56:C65"/>
    <mergeCell ref="C13:C16"/>
    <mergeCell ref="C17:C21"/>
    <mergeCell ref="H1:H2"/>
    <mergeCell ref="I1:I2"/>
    <mergeCell ref="F1:F2"/>
    <mergeCell ref="K1:Q1"/>
    <mergeCell ref="R1:W1"/>
    <mergeCell ref="G1:G2"/>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38" t="s">
        <v>3338</v>
      </c>
      <c r="B1" s="1239"/>
      <c r="C1" s="1239"/>
      <c r="D1" s="1239"/>
      <c r="E1" s="1239"/>
      <c r="F1" s="1239"/>
      <c r="G1" s="1173" t="s">
        <v>3428</v>
      </c>
      <c r="H1" s="1168"/>
      <c r="I1" s="1168"/>
      <c r="J1" s="1174"/>
      <c r="K1" s="1167" t="s">
        <v>3427</v>
      </c>
      <c r="L1" s="1168"/>
      <c r="M1" s="1168"/>
      <c r="N1" s="1168"/>
      <c r="O1" s="1168"/>
      <c r="P1" s="1412" t="s">
        <v>4049</v>
      </c>
      <c r="Q1" s="1412"/>
      <c r="R1" s="1412"/>
      <c r="S1" s="1168" t="s">
        <v>3429</v>
      </c>
      <c r="T1" s="1168"/>
      <c r="U1" s="1168"/>
      <c r="V1" s="1168"/>
      <c r="W1" s="1168"/>
      <c r="X1" s="1174"/>
      <c r="Y1" s="314"/>
      <c r="Z1" s="1167" t="s">
        <v>3339</v>
      </c>
      <c r="AA1" s="1168"/>
      <c r="AB1" s="1168"/>
      <c r="AC1" s="1168"/>
      <c r="AD1" s="1169"/>
      <c r="AE1" s="1411" t="s">
        <v>4046</v>
      </c>
      <c r="AF1" s="1170" t="s">
        <v>447</v>
      </c>
      <c r="AH1" s="1150" t="s">
        <v>3347</v>
      </c>
      <c r="AI1" s="1173" t="s">
        <v>3467</v>
      </c>
      <c r="AJ1" s="1168"/>
      <c r="AK1" s="1168"/>
      <c r="AL1" s="1168"/>
      <c r="AM1" s="1173" t="s">
        <v>3468</v>
      </c>
      <c r="AN1" s="1168"/>
      <c r="AO1" s="1168"/>
      <c r="AP1" s="1168"/>
      <c r="AQ1" s="1173" t="s">
        <v>3469</v>
      </c>
      <c r="AR1" s="1168"/>
      <c r="AS1" s="1168"/>
      <c r="AT1" s="1168"/>
      <c r="AU1" s="1167" t="s">
        <v>3470</v>
      </c>
      <c r="AV1" s="1168"/>
      <c r="AW1" s="1168"/>
      <c r="AX1" s="1168"/>
      <c r="AY1" s="1169"/>
    </row>
    <row r="2" spans="1:51" ht="30.75" customHeight="1" x14ac:dyDescent="0.25">
      <c r="A2" s="1245" t="s">
        <v>3137</v>
      </c>
      <c r="B2" s="1246"/>
      <c r="C2" s="1245" t="s">
        <v>3283</v>
      </c>
      <c r="D2" s="1246"/>
      <c r="E2" s="1245" t="s">
        <v>3139</v>
      </c>
      <c r="F2" s="1249"/>
      <c r="G2" s="1179" t="s">
        <v>3414</v>
      </c>
      <c r="H2" s="1147" t="s">
        <v>3419</v>
      </c>
      <c r="I2" s="1147"/>
      <c r="J2" s="1147"/>
      <c r="K2" s="1149" t="s">
        <v>461</v>
      </c>
      <c r="L2" s="1149"/>
      <c r="M2" s="1149"/>
      <c r="N2" s="1165" t="s">
        <v>3421</v>
      </c>
      <c r="O2" s="1409"/>
      <c r="P2" s="1412"/>
      <c r="Q2" s="1412"/>
      <c r="R2" s="1412"/>
      <c r="S2" s="1246" t="s">
        <v>3415</v>
      </c>
      <c r="T2" s="1145" t="s">
        <v>3284</v>
      </c>
      <c r="U2" s="1147" t="s">
        <v>3420</v>
      </c>
      <c r="V2" s="1147"/>
      <c r="W2" s="1147"/>
      <c r="X2" s="1147"/>
      <c r="Y2" s="1148"/>
      <c r="Z2" s="1149" t="s">
        <v>461</v>
      </c>
      <c r="AA2" s="1149"/>
      <c r="AB2" s="1149"/>
      <c r="AC2" s="1165" t="s">
        <v>3421</v>
      </c>
      <c r="AD2" s="1166"/>
      <c r="AE2" s="1411"/>
      <c r="AF2" s="1171"/>
      <c r="AG2" s="1153" t="s">
        <v>3320</v>
      </c>
      <c r="AH2" s="1151"/>
      <c r="AI2" s="1179" t="s">
        <v>3415</v>
      </c>
      <c r="AJ2" s="1147" t="s">
        <v>3420</v>
      </c>
      <c r="AK2" s="1147"/>
      <c r="AL2" s="1148"/>
      <c r="AM2" s="1179" t="s">
        <v>3415</v>
      </c>
      <c r="AN2" s="1147" t="s">
        <v>3420</v>
      </c>
      <c r="AO2" s="1147"/>
      <c r="AP2" s="1148"/>
      <c r="AQ2" s="1179" t="s">
        <v>3415</v>
      </c>
      <c r="AR2" s="1147" t="s">
        <v>3420</v>
      </c>
      <c r="AS2" s="1147"/>
      <c r="AT2" s="1148"/>
      <c r="AU2" s="1149" t="s">
        <v>461</v>
      </c>
      <c r="AV2" s="1149"/>
      <c r="AW2" s="1149"/>
      <c r="AX2" s="1165" t="s">
        <v>3421</v>
      </c>
      <c r="AY2" s="1166"/>
    </row>
    <row r="3" spans="1:51" x14ac:dyDescent="0.25">
      <c r="A3" s="1247"/>
      <c r="B3" s="1248"/>
      <c r="C3" s="1247"/>
      <c r="D3" s="1248"/>
      <c r="E3" s="1247"/>
      <c r="F3" s="1250"/>
      <c r="G3" s="1180"/>
      <c r="H3" s="386" t="s">
        <v>1</v>
      </c>
      <c r="I3" s="386" t="s">
        <v>458</v>
      </c>
      <c r="J3" s="386" t="s">
        <v>459</v>
      </c>
      <c r="K3" s="362" t="s">
        <v>1</v>
      </c>
      <c r="L3" s="362" t="s">
        <v>2</v>
      </c>
      <c r="M3" s="362" t="s">
        <v>460</v>
      </c>
      <c r="N3" s="269" t="s">
        <v>433</v>
      </c>
      <c r="O3" s="615" t="s">
        <v>3422</v>
      </c>
      <c r="P3" s="675" t="s">
        <v>4045</v>
      </c>
      <c r="Q3" s="675" t="s">
        <v>4048</v>
      </c>
      <c r="R3" s="675" t="s">
        <v>4050</v>
      </c>
      <c r="S3" s="1248"/>
      <c r="T3" s="1146"/>
      <c r="U3" s="386" t="s">
        <v>1</v>
      </c>
      <c r="V3" s="386" t="s">
        <v>458</v>
      </c>
      <c r="W3" s="628" t="s">
        <v>459</v>
      </c>
      <c r="X3" s="628" t="s">
        <v>4047</v>
      </c>
      <c r="Y3" s="386" t="s">
        <v>460</v>
      </c>
      <c r="Z3" s="362" t="s">
        <v>1</v>
      </c>
      <c r="AA3" s="362" t="s">
        <v>2</v>
      </c>
      <c r="AB3" s="362" t="s">
        <v>460</v>
      </c>
      <c r="AC3" s="269" t="s">
        <v>433</v>
      </c>
      <c r="AD3" s="306" t="s">
        <v>3422</v>
      </c>
      <c r="AE3" s="632" t="s">
        <v>4045</v>
      </c>
      <c r="AF3" s="1172"/>
      <c r="AG3" s="1154"/>
      <c r="AH3" s="1152"/>
      <c r="AI3" s="1180"/>
      <c r="AJ3" s="386" t="s">
        <v>1</v>
      </c>
      <c r="AK3" s="386" t="s">
        <v>459</v>
      </c>
      <c r="AL3" s="386" t="s">
        <v>460</v>
      </c>
      <c r="AM3" s="1180"/>
      <c r="AN3" s="386" t="s">
        <v>1</v>
      </c>
      <c r="AO3" s="386" t="s">
        <v>459</v>
      </c>
      <c r="AP3" s="386" t="s">
        <v>460</v>
      </c>
      <c r="AQ3" s="1180"/>
      <c r="AR3" s="386" t="s">
        <v>1</v>
      </c>
      <c r="AS3" s="386" t="s">
        <v>459</v>
      </c>
      <c r="AT3" s="386" t="s">
        <v>460</v>
      </c>
      <c r="AU3" s="362" t="s">
        <v>1</v>
      </c>
      <c r="AV3" s="362" t="s">
        <v>2</v>
      </c>
      <c r="AW3" s="362" t="s">
        <v>460</v>
      </c>
      <c r="AX3" s="269" t="s">
        <v>433</v>
      </c>
      <c r="AY3" s="306" t="s">
        <v>3422</v>
      </c>
    </row>
    <row r="4" spans="1:51" ht="86.45" customHeight="1" x14ac:dyDescent="0.25">
      <c r="A4" s="1175" t="s">
        <v>3079</v>
      </c>
      <c r="B4" s="1175" t="s">
        <v>3080</v>
      </c>
      <c r="C4" s="1175" t="s">
        <v>3081</v>
      </c>
      <c r="D4" s="1175"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131"/>
      <c r="B5" s="1131"/>
      <c r="C5" s="1131"/>
      <c r="D5" s="1131"/>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131"/>
      <c r="B6" s="1131"/>
      <c r="C6" s="1131"/>
      <c r="D6" s="1131"/>
      <c r="E6" s="1175" t="s">
        <v>3091</v>
      </c>
      <c r="F6" s="1176" t="s">
        <v>3092</v>
      </c>
      <c r="G6" s="1155">
        <v>75000000</v>
      </c>
      <c r="H6" s="1161" t="s">
        <v>3093</v>
      </c>
      <c r="I6" s="1161" t="s">
        <v>3276</v>
      </c>
      <c r="J6" s="1162">
        <v>0.3</v>
      </c>
      <c r="K6" s="109" t="s">
        <v>156</v>
      </c>
      <c r="L6" s="154" t="s">
        <v>3196</v>
      </c>
      <c r="M6" s="158">
        <v>12500000</v>
      </c>
      <c r="N6" s="149">
        <v>12498800</v>
      </c>
      <c r="O6" s="637">
        <v>0.05</v>
      </c>
      <c r="P6" s="639">
        <f>+O6*J6</f>
        <v>1.4999999999999999E-2</v>
      </c>
      <c r="Q6" s="639">
        <f>+N6/M6</f>
        <v>0.99990400000000002</v>
      </c>
      <c r="R6" s="639">
        <f t="shared" si="0"/>
        <v>1.4998559999999999E-2</v>
      </c>
      <c r="S6" s="1205">
        <v>25000000</v>
      </c>
      <c r="T6" s="1158">
        <v>25000000</v>
      </c>
      <c r="U6" s="1161" t="s">
        <v>3093</v>
      </c>
      <c r="V6" s="1161" t="s">
        <v>3276</v>
      </c>
      <c r="W6" s="627"/>
      <c r="X6" s="1162">
        <v>0.2</v>
      </c>
      <c r="Y6" s="128"/>
      <c r="Z6" s="109" t="s">
        <v>156</v>
      </c>
      <c r="AA6" s="154" t="s">
        <v>3196</v>
      </c>
      <c r="AB6" s="158">
        <v>166536786</v>
      </c>
      <c r="AC6" s="149">
        <v>97035779</v>
      </c>
      <c r="AD6" s="637">
        <v>0.98</v>
      </c>
      <c r="AE6" s="639">
        <f t="shared" si="1"/>
        <v>0.19600000000000001</v>
      </c>
      <c r="AF6" s="277">
        <v>510</v>
      </c>
      <c r="AG6" s="157" t="e">
        <f>+#REF!-#REF!</f>
        <v>#REF!</v>
      </c>
      <c r="AH6" s="355" t="s">
        <v>3349</v>
      </c>
      <c r="AI6" s="1155">
        <v>25000000</v>
      </c>
      <c r="AJ6" s="1161" t="s">
        <v>3093</v>
      </c>
      <c r="AK6" s="1162">
        <v>0.2</v>
      </c>
      <c r="AL6" s="1183"/>
      <c r="AM6" s="1155">
        <v>25000000</v>
      </c>
      <c r="AN6" s="1161" t="s">
        <v>3093</v>
      </c>
      <c r="AO6" s="1162">
        <v>0.2</v>
      </c>
      <c r="AP6" s="1183"/>
      <c r="AQ6" s="1155">
        <v>25000000</v>
      </c>
      <c r="AR6" s="1161" t="s">
        <v>3093</v>
      </c>
      <c r="AS6" s="1162">
        <v>0.2</v>
      </c>
      <c r="AT6" s="1183"/>
      <c r="AU6" s="109" t="s">
        <v>156</v>
      </c>
      <c r="AV6" s="154" t="s">
        <v>3196</v>
      </c>
      <c r="AW6" s="158">
        <f t="shared" si="2"/>
        <v>179036786</v>
      </c>
      <c r="AX6" s="149">
        <f t="shared" si="2"/>
        <v>109534579</v>
      </c>
      <c r="AY6" s="309"/>
    </row>
    <row r="7" spans="1:51" ht="35.25" customHeight="1" x14ac:dyDescent="0.25">
      <c r="A7" s="1131"/>
      <c r="B7" s="1131"/>
      <c r="C7" s="1131"/>
      <c r="D7" s="1131"/>
      <c r="E7" s="1131"/>
      <c r="F7" s="1145"/>
      <c r="G7" s="1156"/>
      <c r="H7" s="1140"/>
      <c r="I7" s="1140"/>
      <c r="J7" s="1163"/>
      <c r="K7" s="111" t="s">
        <v>327</v>
      </c>
      <c r="L7" s="159" t="s">
        <v>3282</v>
      </c>
      <c r="M7" s="168">
        <v>5000000</v>
      </c>
      <c r="N7" s="149">
        <v>0</v>
      </c>
      <c r="O7" s="637">
        <v>0</v>
      </c>
      <c r="P7" s="639">
        <f>+O7*J7</f>
        <v>0</v>
      </c>
      <c r="Q7" s="639">
        <f>+N7/M7</f>
        <v>0</v>
      </c>
      <c r="R7" s="639">
        <f t="shared" si="0"/>
        <v>0</v>
      </c>
      <c r="S7" s="1206"/>
      <c r="T7" s="1159"/>
      <c r="U7" s="1140"/>
      <c r="V7" s="1140"/>
      <c r="W7" s="609"/>
      <c r="X7" s="1163"/>
      <c r="Y7" s="182"/>
      <c r="Z7" s="111" t="s">
        <v>327</v>
      </c>
      <c r="AA7" s="159" t="s">
        <v>3282</v>
      </c>
      <c r="AB7" s="158">
        <v>15000000</v>
      </c>
      <c r="AC7" s="149">
        <v>9030320</v>
      </c>
      <c r="AD7" s="637">
        <v>0.5</v>
      </c>
      <c r="AE7" s="639">
        <f t="shared" si="1"/>
        <v>0</v>
      </c>
      <c r="AF7" s="277">
        <v>510</v>
      </c>
      <c r="AG7" s="157" t="e">
        <f>+#REF!-#REF!</f>
        <v>#REF!</v>
      </c>
      <c r="AH7" s="355" t="s">
        <v>3348</v>
      </c>
      <c r="AI7" s="1156"/>
      <c r="AJ7" s="1140"/>
      <c r="AK7" s="1163"/>
      <c r="AL7" s="1184"/>
      <c r="AM7" s="1156"/>
      <c r="AN7" s="1140"/>
      <c r="AO7" s="1163"/>
      <c r="AP7" s="1184"/>
      <c r="AQ7" s="1156"/>
      <c r="AR7" s="1140"/>
      <c r="AS7" s="1163"/>
      <c r="AT7" s="1184"/>
      <c r="AU7" s="111" t="s">
        <v>327</v>
      </c>
      <c r="AV7" s="159" t="s">
        <v>3282</v>
      </c>
      <c r="AW7" s="158">
        <f t="shared" si="2"/>
        <v>20000000</v>
      </c>
      <c r="AX7" s="149">
        <f t="shared" si="2"/>
        <v>9030320</v>
      </c>
      <c r="AY7" s="309"/>
    </row>
    <row r="8" spans="1:51" ht="28.5" customHeight="1" x14ac:dyDescent="0.25">
      <c r="A8" s="1131"/>
      <c r="B8" s="1131"/>
      <c r="C8" s="1131"/>
      <c r="D8" s="1131"/>
      <c r="E8" s="1131"/>
      <c r="F8" s="1145"/>
      <c r="G8" s="1157"/>
      <c r="H8" s="1141"/>
      <c r="I8" s="1141"/>
      <c r="J8" s="1164"/>
      <c r="K8" s="363" t="s">
        <v>389</v>
      </c>
      <c r="L8" s="171" t="s">
        <v>390</v>
      </c>
      <c r="M8" s="173">
        <v>57394998</v>
      </c>
      <c r="N8" s="149">
        <v>52393600</v>
      </c>
      <c r="O8" s="637">
        <v>1</v>
      </c>
      <c r="P8" s="639">
        <f>+O8*J8</f>
        <v>0</v>
      </c>
      <c r="Q8" s="639">
        <f>+N8/M8</f>
        <v>0.91286003703667695</v>
      </c>
      <c r="R8" s="639">
        <f t="shared" si="0"/>
        <v>0</v>
      </c>
      <c r="S8" s="1410"/>
      <c r="T8" s="1160"/>
      <c r="U8" s="1141"/>
      <c r="V8" s="1141"/>
      <c r="W8" s="612"/>
      <c r="X8" s="1164"/>
      <c r="Y8" s="182"/>
      <c r="Z8" s="363" t="s">
        <v>389</v>
      </c>
      <c r="AA8" s="171" t="s">
        <v>390</v>
      </c>
      <c r="AB8" s="158">
        <v>12240662</v>
      </c>
      <c r="AC8" s="149">
        <v>9657902</v>
      </c>
      <c r="AD8" s="637">
        <v>0.85</v>
      </c>
      <c r="AE8" s="639">
        <f t="shared" si="1"/>
        <v>0</v>
      </c>
      <c r="AF8" s="278">
        <v>510</v>
      </c>
      <c r="AG8" s="232" t="e">
        <f>+#REF!-#REF!</f>
        <v>#REF!</v>
      </c>
      <c r="AH8" s="388" t="s">
        <v>3350</v>
      </c>
      <c r="AI8" s="1157"/>
      <c r="AJ8" s="1141"/>
      <c r="AK8" s="1164"/>
      <c r="AL8" s="1237"/>
      <c r="AM8" s="1157"/>
      <c r="AN8" s="1141"/>
      <c r="AO8" s="1164"/>
      <c r="AP8" s="1237"/>
      <c r="AQ8" s="1157"/>
      <c r="AR8" s="1141"/>
      <c r="AS8" s="1164"/>
      <c r="AT8" s="1237"/>
      <c r="AU8" s="363" t="s">
        <v>389</v>
      </c>
      <c r="AV8" s="171" t="s">
        <v>390</v>
      </c>
      <c r="AW8" s="158">
        <f t="shared" si="2"/>
        <v>69635660</v>
      </c>
      <c r="AX8" s="149">
        <f t="shared" si="2"/>
        <v>62051502</v>
      </c>
      <c r="AY8" s="309"/>
    </row>
    <row r="9" spans="1:51" ht="24.75" customHeight="1" thickBot="1" x14ac:dyDescent="0.3">
      <c r="A9" s="1142" t="s">
        <v>3405</v>
      </c>
      <c r="B9" s="1142"/>
      <c r="C9" s="1142"/>
      <c r="D9" s="1142"/>
      <c r="E9" s="1142"/>
      <c r="F9" s="1181"/>
      <c r="G9" s="310">
        <f>SUM(G4:G8)</f>
        <v>325000000</v>
      </c>
      <c r="H9" s="635"/>
      <c r="I9" s="635"/>
      <c r="J9" s="636">
        <f>AVERAGE(J4:J8)</f>
        <v>0.43333333333333335</v>
      </c>
      <c r="K9" s="1177"/>
      <c r="L9" s="1178"/>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177"/>
      <c r="AA9" s="1178"/>
      <c r="AB9" s="311">
        <f>SUM(AB4:AB8)</f>
        <v>198777448</v>
      </c>
      <c r="AC9" s="311">
        <f>SUM(AC4:AC8)</f>
        <v>115724001</v>
      </c>
      <c r="AD9" s="638">
        <f>AVERAGE(AD4:AD8)</f>
        <v>0.83250000000000002</v>
      </c>
      <c r="AE9" s="640">
        <f t="shared" si="1"/>
        <v>0.222</v>
      </c>
      <c r="AF9" s="1196"/>
      <c r="AG9" s="1196"/>
      <c r="AH9" s="1214"/>
      <c r="AI9" s="310">
        <f>SUM(AI4:AI8)</f>
        <v>80000000</v>
      </c>
      <c r="AJ9" s="1177"/>
      <c r="AK9" s="1178"/>
      <c r="AL9" s="1182"/>
      <c r="AM9" s="310">
        <f>SUM(AM4:AM8)</f>
        <v>75000000</v>
      </c>
      <c r="AN9" s="1177"/>
      <c r="AO9" s="1178"/>
      <c r="AP9" s="1182"/>
      <c r="AQ9" s="310">
        <f>SUM(AQ4:AQ8)</f>
        <v>285000000</v>
      </c>
      <c r="AR9" s="1177"/>
      <c r="AS9" s="1178"/>
      <c r="AT9" s="1182"/>
      <c r="AU9" s="1177"/>
      <c r="AV9" s="1178"/>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42" t="s">
        <v>3095</v>
      </c>
      <c r="B11" s="1142" t="s">
        <v>648</v>
      </c>
      <c r="C11" s="1142" t="s">
        <v>3097</v>
      </c>
      <c r="D11" s="1142"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42" t="s">
        <v>3352</v>
      </c>
      <c r="AI11" s="383">
        <v>15000000</v>
      </c>
      <c r="AJ11" s="371" t="s">
        <v>3108</v>
      </c>
      <c r="AK11" s="371">
        <v>1</v>
      </c>
      <c r="AL11" s="375">
        <v>0</v>
      </c>
    </row>
    <row r="12" spans="1:51" ht="52.5" customHeight="1" x14ac:dyDescent="0.25">
      <c r="A12" s="1142"/>
      <c r="B12" s="1142"/>
      <c r="C12" s="1142"/>
      <c r="D12" s="1142"/>
      <c r="E12" s="1183" t="s">
        <v>3106</v>
      </c>
      <c r="F12" s="1175" t="s">
        <v>3107</v>
      </c>
      <c r="G12" s="1185"/>
      <c r="H12" s="1175"/>
      <c r="I12" s="1175"/>
      <c r="J12" s="1175"/>
      <c r="K12" s="1145"/>
      <c r="L12" s="1191"/>
      <c r="M12" s="1191"/>
      <c r="N12" s="1191"/>
      <c r="O12" s="1192"/>
      <c r="P12" s="645"/>
      <c r="Q12" s="624"/>
      <c r="R12" s="624"/>
      <c r="S12" s="1205">
        <v>15000000</v>
      </c>
      <c r="T12" s="383"/>
      <c r="U12" s="1175" t="s">
        <v>3108</v>
      </c>
      <c r="V12" s="1175" t="s">
        <v>3432</v>
      </c>
      <c r="W12" s="616"/>
      <c r="X12" s="1175" t="s">
        <v>3434</v>
      </c>
      <c r="Y12" s="377"/>
      <c r="Z12" s="371" t="e">
        <f>+#REF!</f>
        <v>#REF!</v>
      </c>
      <c r="AA12" s="371" t="e">
        <f>+#REF!</f>
        <v>#REF!</v>
      </c>
      <c r="AB12" s="158" t="e">
        <f>+#REF!</f>
        <v>#REF!</v>
      </c>
      <c r="AC12" s="149" t="e">
        <f>+#REF!</f>
        <v>#REF!</v>
      </c>
      <c r="AD12" s="149"/>
      <c r="AE12" s="149"/>
      <c r="AF12" s="151"/>
      <c r="AG12" s="157"/>
      <c r="AH12" s="1243"/>
      <c r="AI12" s="1188">
        <v>15000000</v>
      </c>
      <c r="AJ12" s="1175" t="s">
        <v>3108</v>
      </c>
      <c r="AK12" s="1175" t="s">
        <v>3434</v>
      </c>
      <c r="AL12" s="377"/>
    </row>
    <row r="13" spans="1:51" ht="46.5" customHeight="1" x14ac:dyDescent="0.25">
      <c r="A13" s="1142"/>
      <c r="B13" s="1142"/>
      <c r="C13" s="1142"/>
      <c r="D13" s="1142"/>
      <c r="E13" s="1184"/>
      <c r="F13" s="1131"/>
      <c r="G13" s="1186"/>
      <c r="H13" s="1131"/>
      <c r="I13" s="1131"/>
      <c r="J13" s="1131"/>
      <c r="K13" s="1145"/>
      <c r="L13" s="1191"/>
      <c r="M13" s="1191"/>
      <c r="N13" s="1191"/>
      <c r="O13" s="1192"/>
      <c r="P13" s="645"/>
      <c r="Q13" s="624"/>
      <c r="R13" s="624"/>
      <c r="S13" s="1206"/>
      <c r="T13" s="383"/>
      <c r="U13" s="1131"/>
      <c r="V13" s="1131"/>
      <c r="W13" s="617"/>
      <c r="X13" s="1131"/>
      <c r="Y13" s="377"/>
      <c r="Z13" s="371" t="e">
        <f>+#REF!</f>
        <v>#REF!</v>
      </c>
      <c r="AA13" s="371" t="e">
        <f>+#REF!</f>
        <v>#REF!</v>
      </c>
      <c r="AB13" s="158" t="e">
        <f>+#REF!</f>
        <v>#REF!</v>
      </c>
      <c r="AC13" s="149" t="e">
        <f>+#REF!</f>
        <v>#REF!</v>
      </c>
      <c r="AD13" s="149"/>
      <c r="AE13" s="149"/>
      <c r="AF13" s="151"/>
      <c r="AG13" s="157"/>
      <c r="AH13" s="1243"/>
      <c r="AI13" s="1189"/>
      <c r="AJ13" s="1131"/>
      <c r="AK13" s="1131"/>
      <c r="AL13" s="377"/>
    </row>
    <row r="14" spans="1:51" ht="45" customHeight="1" x14ac:dyDescent="0.25">
      <c r="A14" s="1142"/>
      <c r="B14" s="1142"/>
      <c r="C14" s="1142"/>
      <c r="D14" s="1142"/>
      <c r="E14" s="1184"/>
      <c r="F14" s="1131"/>
      <c r="G14" s="1186"/>
      <c r="H14" s="1131"/>
      <c r="I14" s="1131"/>
      <c r="J14" s="1131"/>
      <c r="K14" s="1145"/>
      <c r="L14" s="1191"/>
      <c r="M14" s="1191"/>
      <c r="N14" s="1191"/>
      <c r="O14" s="1192"/>
      <c r="P14" s="645"/>
      <c r="Q14" s="624"/>
      <c r="R14" s="624"/>
      <c r="S14" s="1206"/>
      <c r="T14" s="383"/>
      <c r="U14" s="1131"/>
      <c r="V14" s="1131"/>
      <c r="W14" s="617"/>
      <c r="X14" s="1131"/>
      <c r="Y14" s="377"/>
      <c r="Z14" s="371" t="e">
        <f>+#REF!</f>
        <v>#REF!</v>
      </c>
      <c r="AA14" s="371" t="e">
        <f>+#REF!</f>
        <v>#REF!</v>
      </c>
      <c r="AB14" s="158" t="e">
        <f>+#REF!</f>
        <v>#REF!</v>
      </c>
      <c r="AC14" s="149" t="e">
        <f>+#REF!</f>
        <v>#REF!</v>
      </c>
      <c r="AD14" s="149"/>
      <c r="AE14" s="149"/>
      <c r="AF14" s="151"/>
      <c r="AG14" s="157"/>
      <c r="AH14" s="1243"/>
      <c r="AI14" s="1189"/>
      <c r="AJ14" s="1131"/>
      <c r="AK14" s="1131"/>
      <c r="AL14" s="377"/>
    </row>
    <row r="15" spans="1:51" ht="52.5" customHeight="1" x14ac:dyDescent="0.25">
      <c r="A15" s="1142"/>
      <c r="B15" s="1142"/>
      <c r="C15" s="1142"/>
      <c r="D15" s="1142"/>
      <c r="E15" s="1184"/>
      <c r="F15" s="1131"/>
      <c r="G15" s="1186"/>
      <c r="H15" s="1131"/>
      <c r="I15" s="1131"/>
      <c r="J15" s="1131"/>
      <c r="K15" s="1145"/>
      <c r="L15" s="1191"/>
      <c r="M15" s="1191"/>
      <c r="N15" s="1191"/>
      <c r="O15" s="1192"/>
      <c r="P15" s="645"/>
      <c r="Q15" s="624"/>
      <c r="R15" s="624"/>
      <c r="S15" s="1206"/>
      <c r="T15" s="383"/>
      <c r="U15" s="1131"/>
      <c r="V15" s="1131"/>
      <c r="W15" s="617"/>
      <c r="X15" s="1131"/>
      <c r="Y15" s="377"/>
      <c r="Z15" s="371" t="e">
        <f>+#REF!</f>
        <v>#REF!</v>
      </c>
      <c r="AA15" s="371" t="e">
        <f>+#REF!</f>
        <v>#REF!</v>
      </c>
      <c r="AB15" s="158" t="e">
        <f>+#REF!</f>
        <v>#REF!</v>
      </c>
      <c r="AC15" s="149" t="e">
        <f>+#REF!</f>
        <v>#REF!</v>
      </c>
      <c r="AD15" s="149"/>
      <c r="AE15" s="149"/>
      <c r="AF15" s="151"/>
      <c r="AG15" s="157"/>
      <c r="AH15" s="1243"/>
      <c r="AI15" s="1189"/>
      <c r="AJ15" s="1131"/>
      <c r="AK15" s="1131"/>
      <c r="AL15" s="377"/>
    </row>
    <row r="16" spans="1:51" ht="56.25" customHeight="1" x14ac:dyDescent="0.25">
      <c r="A16" s="1142"/>
      <c r="B16" s="1142"/>
      <c r="C16" s="1142"/>
      <c r="D16" s="1142"/>
      <c r="E16" s="1184"/>
      <c r="F16" s="1132"/>
      <c r="G16" s="1187"/>
      <c r="H16" s="1132"/>
      <c r="I16" s="1132"/>
      <c r="J16" s="1132"/>
      <c r="K16" s="1146"/>
      <c r="L16" s="1193"/>
      <c r="M16" s="1193"/>
      <c r="N16" s="1193"/>
      <c r="O16" s="1194"/>
      <c r="P16" s="646"/>
      <c r="Q16" s="625"/>
      <c r="R16" s="625"/>
      <c r="S16" s="1413"/>
      <c r="T16" s="383"/>
      <c r="U16" s="1132"/>
      <c r="V16" s="1132"/>
      <c r="W16" s="620"/>
      <c r="X16" s="1132"/>
      <c r="Y16" s="377"/>
      <c r="Z16" s="371" t="e">
        <f>+#REF!</f>
        <v>#REF!</v>
      </c>
      <c r="AA16" s="371" t="e">
        <f>+#REF!</f>
        <v>#REF!</v>
      </c>
      <c r="AB16" s="158" t="e">
        <f>+#REF!</f>
        <v>#REF!</v>
      </c>
      <c r="AC16" s="149" t="e">
        <f>+#REF!</f>
        <v>#REF!</v>
      </c>
      <c r="AD16" s="149"/>
      <c r="AE16" s="149"/>
      <c r="AF16" s="151"/>
      <c r="AG16" s="157"/>
      <c r="AH16" s="1243"/>
      <c r="AI16" s="1190"/>
      <c r="AJ16" s="1132"/>
      <c r="AK16" s="1132"/>
      <c r="AL16" s="377"/>
    </row>
    <row r="17" spans="1:38" ht="75.75" customHeight="1" x14ac:dyDescent="0.25">
      <c r="A17" s="1142"/>
      <c r="B17" s="1142"/>
      <c r="C17" s="1142"/>
      <c r="D17" s="1142"/>
      <c r="E17" s="1142"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43"/>
      <c r="AI17" s="107">
        <v>100000000</v>
      </c>
      <c r="AJ17" s="2" t="s">
        <v>3104</v>
      </c>
      <c r="AK17" s="2">
        <v>111</v>
      </c>
      <c r="AL17" s="104"/>
    </row>
    <row r="18" spans="1:38" ht="68.25" customHeight="1" x14ac:dyDescent="0.25">
      <c r="A18" s="1142"/>
      <c r="B18" s="1142"/>
      <c r="C18" s="1142"/>
      <c r="D18" s="1142"/>
      <c r="E18" s="1142"/>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43"/>
      <c r="AI18" s="107">
        <v>165000000</v>
      </c>
      <c r="AJ18" s="2" t="s">
        <v>3285</v>
      </c>
      <c r="AK18" s="2">
        <v>1</v>
      </c>
      <c r="AL18" s="104"/>
    </row>
    <row r="19" spans="1:38" ht="84.75" customHeight="1" x14ac:dyDescent="0.25">
      <c r="A19" s="1142"/>
      <c r="B19" s="1142"/>
      <c r="C19" s="1142"/>
      <c r="D19" s="1142"/>
      <c r="E19" s="1142"/>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43"/>
      <c r="AI19" s="113">
        <v>25000000</v>
      </c>
      <c r="AJ19" s="111" t="s">
        <v>3286</v>
      </c>
      <c r="AK19" s="111">
        <v>5</v>
      </c>
      <c r="AL19" s="114">
        <v>0</v>
      </c>
    </row>
    <row r="20" spans="1:38" ht="68.25" hidden="1" customHeight="1" x14ac:dyDescent="0.25">
      <c r="A20" s="1142"/>
      <c r="B20" s="1142"/>
      <c r="C20" s="1142"/>
      <c r="D20" s="1142"/>
      <c r="E20" s="1142"/>
      <c r="F20" s="325" t="s">
        <v>3198</v>
      </c>
      <c r="G20" s="1195"/>
      <c r="H20" s="1196"/>
      <c r="I20" s="1196"/>
      <c r="J20" s="1196"/>
      <c r="K20" s="1197"/>
      <c r="L20" s="1197"/>
      <c r="M20" s="1197"/>
      <c r="N20" s="1197"/>
      <c r="O20" s="1198"/>
      <c r="P20" s="649"/>
      <c r="Q20" s="626"/>
      <c r="R20" s="626"/>
      <c r="S20" s="1241"/>
      <c r="T20" s="1241"/>
      <c r="U20" s="1241"/>
      <c r="V20" s="1241"/>
      <c r="W20" s="1241"/>
      <c r="X20" s="1241"/>
      <c r="Y20" s="223"/>
      <c r="Z20" s="111" t="s">
        <v>3417</v>
      </c>
      <c r="AA20" s="159" t="e">
        <f>+#REF!</f>
        <v>#REF!</v>
      </c>
      <c r="AB20" s="158" t="e">
        <f>+#REF!</f>
        <v>#REF!</v>
      </c>
      <c r="AC20" s="149">
        <v>13905000</v>
      </c>
      <c r="AD20" s="149"/>
      <c r="AE20" s="149"/>
      <c r="AF20" s="151">
        <v>520</v>
      </c>
      <c r="AG20" s="285"/>
      <c r="AH20" s="1244"/>
      <c r="AI20" s="1240"/>
      <c r="AJ20" s="1241"/>
      <c r="AK20" s="1241"/>
      <c r="AL20" s="223"/>
    </row>
    <row r="21" spans="1:38" ht="30.75" customHeight="1" x14ac:dyDescent="0.25">
      <c r="A21" s="1142" t="s">
        <v>3406</v>
      </c>
      <c r="B21" s="1142"/>
      <c r="C21" s="1142"/>
      <c r="D21" s="1142"/>
      <c r="E21" s="1142"/>
      <c r="F21" s="1142"/>
      <c r="G21" s="380">
        <f>SUM(G11:G19)</f>
        <v>285000000</v>
      </c>
      <c r="H21" s="1181"/>
      <c r="I21" s="1196"/>
      <c r="J21" s="1196"/>
      <c r="K21" s="1181"/>
      <c r="L21" s="1196"/>
      <c r="M21" s="380">
        <f>SUM(M11:M19)</f>
        <v>229873287</v>
      </c>
      <c r="N21" s="380">
        <f>SUM(N11:N19)</f>
        <v>126146583</v>
      </c>
      <c r="O21" s="267"/>
      <c r="P21" s="650"/>
      <c r="Q21" s="267"/>
      <c r="R21" s="267"/>
      <c r="S21" s="644">
        <f>SUM(S12:S19)</f>
        <v>305000000</v>
      </c>
      <c r="T21" s="380">
        <f>SUM(T11:T19)</f>
        <v>305000000</v>
      </c>
      <c r="U21" s="1181"/>
      <c r="V21" s="1196"/>
      <c r="W21" s="1196"/>
      <c r="X21" s="1196"/>
      <c r="Y21" s="1214"/>
      <c r="Z21" s="1181"/>
      <c r="AA21" s="1196"/>
      <c r="AB21" s="133" t="e">
        <f>SUM(AB12:AB20)</f>
        <v>#REF!</v>
      </c>
      <c r="AC21" s="133" t="e">
        <f>SUM(AC12:AC20)</f>
        <v>#REF!</v>
      </c>
      <c r="AD21" s="133"/>
      <c r="AE21" s="216"/>
      <c r="AF21" s="1181"/>
      <c r="AG21" s="1196"/>
      <c r="AH21" s="1214"/>
      <c r="AI21" s="380">
        <f>SUM(AI12:AI19)</f>
        <v>305000000</v>
      </c>
      <c r="AJ21" s="1181"/>
      <c r="AK21" s="1196"/>
      <c r="AL21" s="1214"/>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131" t="s">
        <v>2923</v>
      </c>
      <c r="B23" s="1131" t="s">
        <v>3162</v>
      </c>
      <c r="C23" s="1131" t="s">
        <v>2925</v>
      </c>
      <c r="D23" s="1131" t="s">
        <v>3163</v>
      </c>
      <c r="E23" s="1131" t="s">
        <v>2927</v>
      </c>
      <c r="F23" s="1131"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199" t="s">
        <v>3351</v>
      </c>
    </row>
    <row r="24" spans="1:38" ht="57" customHeight="1" x14ac:dyDescent="0.25">
      <c r="A24" s="1131"/>
      <c r="B24" s="1131"/>
      <c r="C24" s="1131"/>
      <c r="D24" s="1131"/>
      <c r="E24" s="1132"/>
      <c r="F24" s="1132"/>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00"/>
    </row>
    <row r="25" spans="1:38" ht="57" customHeight="1" x14ac:dyDescent="0.25">
      <c r="A25" s="1131"/>
      <c r="B25" s="1131"/>
      <c r="C25" s="1131"/>
      <c r="D25" s="1131"/>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01"/>
    </row>
    <row r="26" spans="1:38" ht="57" customHeight="1" x14ac:dyDescent="0.25">
      <c r="A26" s="1132"/>
      <c r="B26" s="1132"/>
      <c r="C26" s="1132"/>
      <c r="D26" s="1132"/>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175" t="s">
        <v>2923</v>
      </c>
      <c r="B27" s="1175" t="s">
        <v>3162</v>
      </c>
      <c r="C27" s="1175" t="s">
        <v>3003</v>
      </c>
      <c r="D27" s="1175"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131"/>
      <c r="B28" s="1131"/>
      <c r="C28" s="1131"/>
      <c r="D28" s="1131"/>
      <c r="E28" s="1175" t="s">
        <v>3018</v>
      </c>
      <c r="F28" s="1175"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199" t="s">
        <v>3351</v>
      </c>
    </row>
    <row r="29" spans="1:38" ht="63.75" x14ac:dyDescent="0.25">
      <c r="A29" s="1131"/>
      <c r="B29" s="1131"/>
      <c r="C29" s="1131"/>
      <c r="D29" s="1131"/>
      <c r="E29" s="1131"/>
      <c r="F29" s="1131"/>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01"/>
    </row>
    <row r="30" spans="1:38" ht="63.75" x14ac:dyDescent="0.25">
      <c r="A30" s="1131"/>
      <c r="B30" s="1131"/>
      <c r="C30" s="1131"/>
      <c r="D30" s="1131"/>
      <c r="E30" s="1132"/>
      <c r="F30" s="1132"/>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131"/>
      <c r="B31" s="1131"/>
      <c r="C31" s="1131"/>
      <c r="D31" s="1131"/>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132"/>
      <c r="B32" s="1132"/>
      <c r="C32" s="1132"/>
      <c r="D32" s="1132"/>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175" t="s">
        <v>2923</v>
      </c>
      <c r="B33" s="1202" t="s">
        <v>3162</v>
      </c>
      <c r="C33" s="1175" t="s">
        <v>2943</v>
      </c>
      <c r="D33" s="1202" t="s">
        <v>3170</v>
      </c>
      <c r="E33" s="1175" t="s">
        <v>2961</v>
      </c>
      <c r="F33" s="1202" t="s">
        <v>3177</v>
      </c>
      <c r="G33" s="1188">
        <v>900000000</v>
      </c>
      <c r="H33" s="1142" t="s">
        <v>2964</v>
      </c>
      <c r="I33" s="1142" t="s">
        <v>3221</v>
      </c>
      <c r="J33" s="1142">
        <v>9</v>
      </c>
      <c r="K33" s="2" t="s">
        <v>134</v>
      </c>
      <c r="L33" s="154" t="s">
        <v>129</v>
      </c>
      <c r="M33" s="113">
        <v>34000000</v>
      </c>
      <c r="N33" s="113">
        <v>27947548</v>
      </c>
      <c r="O33" s="359" t="s">
        <v>3435</v>
      </c>
      <c r="P33" s="645"/>
      <c r="Q33" s="624"/>
      <c r="R33" s="624"/>
      <c r="S33" s="1205">
        <v>900000000</v>
      </c>
      <c r="T33" s="1208">
        <v>900000000</v>
      </c>
      <c r="U33" s="1142" t="s">
        <v>2964</v>
      </c>
      <c r="V33" s="1142" t="s">
        <v>3221</v>
      </c>
      <c r="W33" s="611"/>
      <c r="X33" s="1142">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131"/>
      <c r="B34" s="1203"/>
      <c r="C34" s="1131"/>
      <c r="D34" s="1203"/>
      <c r="E34" s="1131"/>
      <c r="F34" s="1203"/>
      <c r="G34" s="1189"/>
      <c r="H34" s="1142"/>
      <c r="I34" s="1142"/>
      <c r="J34" s="1142"/>
      <c r="K34" s="2" t="s">
        <v>163</v>
      </c>
      <c r="L34" s="154" t="s">
        <v>158</v>
      </c>
      <c r="M34" s="113">
        <v>0</v>
      </c>
      <c r="N34" s="113">
        <v>0</v>
      </c>
      <c r="O34" s="359">
        <v>0</v>
      </c>
      <c r="P34" s="645"/>
      <c r="Q34" s="624"/>
      <c r="R34" s="624"/>
      <c r="S34" s="1206"/>
      <c r="T34" s="1209"/>
      <c r="U34" s="1142"/>
      <c r="V34" s="1142"/>
      <c r="W34" s="611"/>
      <c r="X34" s="1142"/>
      <c r="Y34" s="376"/>
      <c r="Z34" s="2" t="s">
        <v>163</v>
      </c>
      <c r="AA34" s="154" t="s">
        <v>158</v>
      </c>
      <c r="AB34" s="167" t="e">
        <f>+#REF!</f>
        <v>#REF!</v>
      </c>
      <c r="AC34" s="149" t="e">
        <f>+#REF!</f>
        <v>#REF!</v>
      </c>
      <c r="AD34" s="149"/>
      <c r="AE34" s="149"/>
      <c r="AF34" s="151">
        <v>310</v>
      </c>
      <c r="AG34" s="157" t="e">
        <f>+#REF!-#REF!</f>
        <v>#REF!</v>
      </c>
      <c r="AH34" s="355" t="s">
        <v>3355</v>
      </c>
    </row>
    <row r="35" spans="1:34" ht="51" x14ac:dyDescent="0.25">
      <c r="A35" s="1131"/>
      <c r="B35" s="1203"/>
      <c r="C35" s="1131"/>
      <c r="D35" s="1203"/>
      <c r="E35" s="1131"/>
      <c r="F35" s="1203"/>
      <c r="G35" s="1189"/>
      <c r="H35" s="1142"/>
      <c r="I35" s="1142"/>
      <c r="J35" s="1142"/>
      <c r="K35" s="2" t="s">
        <v>153</v>
      </c>
      <c r="L35" s="154" t="s">
        <v>148</v>
      </c>
      <c r="M35" s="113">
        <v>42935553</v>
      </c>
      <c r="N35" s="113">
        <v>38179008</v>
      </c>
      <c r="O35" s="359" t="s">
        <v>3436</v>
      </c>
      <c r="P35" s="645"/>
      <c r="Q35" s="624"/>
      <c r="R35" s="624"/>
      <c r="S35" s="1206"/>
      <c r="T35" s="1209"/>
      <c r="U35" s="1142"/>
      <c r="V35" s="1142"/>
      <c r="W35" s="611"/>
      <c r="X35" s="1142"/>
      <c r="Y35" s="376"/>
      <c r="Z35" s="2" t="s">
        <v>153</v>
      </c>
      <c r="AA35" s="154" t="s">
        <v>148</v>
      </c>
      <c r="AB35" s="167" t="e">
        <f>+#REF!</f>
        <v>#REF!</v>
      </c>
      <c r="AC35" s="149" t="e">
        <f>+#REF!</f>
        <v>#REF!</v>
      </c>
      <c r="AD35" s="149"/>
      <c r="AE35" s="149"/>
      <c r="AF35" s="151">
        <v>310</v>
      </c>
      <c r="AG35" s="157" t="e">
        <f>+#REF!-#REF!</f>
        <v>#REF!</v>
      </c>
      <c r="AH35" s="355" t="s">
        <v>3355</v>
      </c>
    </row>
    <row r="36" spans="1:34" ht="38.25" x14ac:dyDescent="0.25">
      <c r="A36" s="1131"/>
      <c r="B36" s="1203"/>
      <c r="C36" s="1131"/>
      <c r="D36" s="1203"/>
      <c r="E36" s="1131"/>
      <c r="F36" s="1203"/>
      <c r="G36" s="1189"/>
      <c r="H36" s="1142"/>
      <c r="I36" s="1142"/>
      <c r="J36" s="1142"/>
      <c r="K36" s="2" t="s">
        <v>141</v>
      </c>
      <c r="L36" s="154" t="s">
        <v>136</v>
      </c>
      <c r="M36" s="113">
        <v>0</v>
      </c>
      <c r="N36" s="113">
        <v>0</v>
      </c>
      <c r="O36" s="359">
        <v>0</v>
      </c>
      <c r="P36" s="645"/>
      <c r="Q36" s="624"/>
      <c r="R36" s="624"/>
      <c r="S36" s="1206"/>
      <c r="T36" s="1209"/>
      <c r="U36" s="1142"/>
      <c r="V36" s="1142"/>
      <c r="W36" s="611"/>
      <c r="X36" s="1142"/>
      <c r="Y36" s="376"/>
      <c r="Z36" s="2" t="s">
        <v>141</v>
      </c>
      <c r="AA36" s="154" t="s">
        <v>136</v>
      </c>
      <c r="AB36" s="167" t="e">
        <f>+#REF!</f>
        <v>#REF!</v>
      </c>
      <c r="AC36" s="149" t="e">
        <f>+#REF!</f>
        <v>#REF!</v>
      </c>
      <c r="AD36" s="149"/>
      <c r="AE36" s="149"/>
      <c r="AF36" s="151">
        <v>310</v>
      </c>
      <c r="AG36" s="157" t="e">
        <f>+#REF!-#REF!</f>
        <v>#REF!</v>
      </c>
      <c r="AH36" s="355" t="s">
        <v>3355</v>
      </c>
    </row>
    <row r="37" spans="1:34" ht="38.25" x14ac:dyDescent="0.25">
      <c r="A37" s="1131"/>
      <c r="B37" s="1203"/>
      <c r="C37" s="1131"/>
      <c r="D37" s="1203"/>
      <c r="E37" s="1131"/>
      <c r="F37" s="1203"/>
      <c r="G37" s="1189"/>
      <c r="H37" s="1142"/>
      <c r="I37" s="1142"/>
      <c r="J37" s="1142"/>
      <c r="K37" s="2" t="s">
        <v>171</v>
      </c>
      <c r="L37" s="154" t="s">
        <v>3296</v>
      </c>
      <c r="M37" s="113">
        <v>30000000</v>
      </c>
      <c r="N37" s="113">
        <v>29998560</v>
      </c>
      <c r="O37" s="359" t="s">
        <v>3437</v>
      </c>
      <c r="P37" s="645"/>
      <c r="Q37" s="624"/>
      <c r="R37" s="624"/>
      <c r="S37" s="1206"/>
      <c r="T37" s="1209"/>
      <c r="U37" s="1142"/>
      <c r="V37" s="1142"/>
      <c r="W37" s="611"/>
      <c r="X37" s="1142"/>
      <c r="Y37" s="376"/>
      <c r="Z37" s="2" t="s">
        <v>171</v>
      </c>
      <c r="AA37" s="154" t="s">
        <v>3296</v>
      </c>
      <c r="AB37" s="167" t="e">
        <f>+#REF!</f>
        <v>#REF!</v>
      </c>
      <c r="AC37" s="149" t="e">
        <f>+#REF!</f>
        <v>#REF!</v>
      </c>
      <c r="AD37" s="149"/>
      <c r="AE37" s="149"/>
      <c r="AF37" s="151">
        <v>310</v>
      </c>
      <c r="AG37" s="157" t="e">
        <f>+#REF!-#REF!</f>
        <v>#REF!</v>
      </c>
      <c r="AH37" s="355" t="s">
        <v>3355</v>
      </c>
    </row>
    <row r="38" spans="1:34" ht="25.5" x14ac:dyDescent="0.25">
      <c r="A38" s="1131"/>
      <c r="B38" s="1203"/>
      <c r="C38" s="1131"/>
      <c r="D38" s="1203"/>
      <c r="E38" s="1131"/>
      <c r="F38" s="1203"/>
      <c r="G38" s="1189"/>
      <c r="H38" s="1142"/>
      <c r="I38" s="1142"/>
      <c r="J38" s="1142"/>
      <c r="K38" s="2" t="s">
        <v>179</v>
      </c>
      <c r="L38" s="154" t="s">
        <v>174</v>
      </c>
      <c r="M38" s="113">
        <v>37376721</v>
      </c>
      <c r="N38" s="113">
        <v>37376721</v>
      </c>
      <c r="O38" s="359" t="s">
        <v>3438</v>
      </c>
      <c r="P38" s="645"/>
      <c r="Q38" s="624"/>
      <c r="R38" s="624"/>
      <c r="S38" s="1206"/>
      <c r="T38" s="1209"/>
      <c r="U38" s="1142"/>
      <c r="V38" s="1142"/>
      <c r="W38" s="611"/>
      <c r="X38" s="1142"/>
      <c r="Y38" s="376"/>
      <c r="Z38" s="2" t="s">
        <v>179</v>
      </c>
      <c r="AA38" s="154" t="s">
        <v>174</v>
      </c>
      <c r="AB38" s="167" t="e">
        <f>+#REF!</f>
        <v>#REF!</v>
      </c>
      <c r="AC38" s="149" t="e">
        <f>+#REF!</f>
        <v>#REF!</v>
      </c>
      <c r="AD38" s="149"/>
      <c r="AE38" s="149"/>
      <c r="AF38" s="151">
        <v>310</v>
      </c>
      <c r="AG38" s="157" t="e">
        <f>+#REF!-#REF!</f>
        <v>#REF!</v>
      </c>
      <c r="AH38" s="355" t="s">
        <v>3355</v>
      </c>
    </row>
    <row r="39" spans="1:34" ht="25.5" x14ac:dyDescent="0.25">
      <c r="A39" s="1131"/>
      <c r="B39" s="1203"/>
      <c r="C39" s="1131"/>
      <c r="D39" s="1203"/>
      <c r="E39" s="1131"/>
      <c r="F39" s="1203"/>
      <c r="G39" s="1204"/>
      <c r="H39" s="1142"/>
      <c r="I39" s="1142"/>
      <c r="J39" s="1142"/>
      <c r="K39" s="2" t="s">
        <v>187</v>
      </c>
      <c r="L39" s="154" t="s">
        <v>182</v>
      </c>
      <c r="M39" s="113">
        <v>0</v>
      </c>
      <c r="N39" s="113">
        <v>0</v>
      </c>
      <c r="O39" s="359">
        <v>0</v>
      </c>
      <c r="P39" s="645"/>
      <c r="Q39" s="624"/>
      <c r="R39" s="624"/>
      <c r="S39" s="1207"/>
      <c r="T39" s="1210"/>
      <c r="U39" s="1142"/>
      <c r="V39" s="1142"/>
      <c r="W39" s="611"/>
      <c r="X39" s="1142"/>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175" t="s">
        <v>2923</v>
      </c>
      <c r="B40" s="1175" t="s">
        <v>3162</v>
      </c>
      <c r="C40" s="1175" t="s">
        <v>2943</v>
      </c>
      <c r="D40" s="1175"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199" t="s">
        <v>3356</v>
      </c>
    </row>
    <row r="41" spans="1:34" ht="63.75" x14ac:dyDescent="0.25">
      <c r="A41" s="1131"/>
      <c r="B41" s="1131"/>
      <c r="C41" s="1131"/>
      <c r="D41" s="1131"/>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00"/>
    </row>
    <row r="42" spans="1:34" ht="64.5" customHeight="1" x14ac:dyDescent="0.25">
      <c r="A42" s="1132"/>
      <c r="B42" s="1132"/>
      <c r="C42" s="1132"/>
      <c r="D42" s="1132"/>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01"/>
    </row>
    <row r="43" spans="1:34" ht="40.5" customHeight="1" x14ac:dyDescent="0.25">
      <c r="A43" s="1175" t="s">
        <v>2923</v>
      </c>
      <c r="B43" s="1175" t="s">
        <v>3162</v>
      </c>
      <c r="C43" s="1175" t="s">
        <v>2943</v>
      </c>
      <c r="D43" s="1175" t="s">
        <v>3170</v>
      </c>
      <c r="E43" s="1175" t="s">
        <v>2988</v>
      </c>
      <c r="F43" s="1176" t="s">
        <v>3180</v>
      </c>
      <c r="G43" s="1143">
        <v>122000000</v>
      </c>
      <c r="H43" s="1142" t="s">
        <v>2990</v>
      </c>
      <c r="I43" s="1142" t="s">
        <v>3272</v>
      </c>
      <c r="J43" s="1142">
        <v>5</v>
      </c>
      <c r="K43" s="359" t="s">
        <v>391</v>
      </c>
      <c r="L43" s="331" t="s">
        <v>3181</v>
      </c>
      <c r="M43" s="380">
        <v>11261724</v>
      </c>
      <c r="N43" s="380">
        <v>11261724</v>
      </c>
      <c r="O43" s="359">
        <v>21</v>
      </c>
      <c r="P43" s="655"/>
      <c r="Q43" s="610"/>
      <c r="R43" s="610"/>
      <c r="S43" s="1414">
        <v>170000000</v>
      </c>
      <c r="T43" s="1215">
        <v>170000000</v>
      </c>
      <c r="U43" s="1142" t="s">
        <v>2990</v>
      </c>
      <c r="V43" s="1142" t="s">
        <v>3439</v>
      </c>
      <c r="W43" s="624"/>
      <c r="X43" s="1217">
        <v>5</v>
      </c>
      <c r="Y43" s="106">
        <v>0</v>
      </c>
      <c r="Z43" s="2" t="s">
        <v>391</v>
      </c>
      <c r="AA43" s="154" t="s">
        <v>3181</v>
      </c>
      <c r="AB43" s="167" t="e">
        <f>+#REF!</f>
        <v>#REF!</v>
      </c>
      <c r="AC43" s="149" t="e">
        <f>+#REF!</f>
        <v>#REF!</v>
      </c>
      <c r="AD43" s="149"/>
      <c r="AE43" s="149"/>
      <c r="AF43" s="151">
        <v>410</v>
      </c>
      <c r="AG43" s="157" t="e">
        <f>+#REF!-#REF!</f>
        <v>#REF!</v>
      </c>
      <c r="AH43" s="1211" t="s">
        <v>3350</v>
      </c>
    </row>
    <row r="44" spans="1:34" ht="40.5" customHeight="1" x14ac:dyDescent="0.25">
      <c r="A44" s="1131"/>
      <c r="B44" s="1131"/>
      <c r="C44" s="1131"/>
      <c r="D44" s="1131"/>
      <c r="E44" s="1131"/>
      <c r="F44" s="1145"/>
      <c r="G44" s="1143"/>
      <c r="H44" s="1142"/>
      <c r="I44" s="1142"/>
      <c r="J44" s="1142"/>
      <c r="K44" s="359" t="s">
        <v>379</v>
      </c>
      <c r="L44" s="331" t="s">
        <v>3237</v>
      </c>
      <c r="M44" s="380">
        <v>11750000</v>
      </c>
      <c r="N44" s="380">
        <v>0</v>
      </c>
      <c r="O44" s="359">
        <v>21</v>
      </c>
      <c r="P44" s="655"/>
      <c r="Q44" s="610"/>
      <c r="R44" s="610"/>
      <c r="S44" s="1414"/>
      <c r="T44" s="1216"/>
      <c r="U44" s="1142"/>
      <c r="V44" s="1142"/>
      <c r="W44" s="624"/>
      <c r="X44" s="1191"/>
      <c r="Y44" s="102"/>
      <c r="Z44" s="2" t="s">
        <v>379</v>
      </c>
      <c r="AA44" s="154" t="s">
        <v>3237</v>
      </c>
      <c r="AB44" s="167" t="e">
        <f>+#REF!</f>
        <v>#REF!</v>
      </c>
      <c r="AC44" s="149" t="e">
        <f>+#REF!</f>
        <v>#REF!</v>
      </c>
      <c r="AD44" s="149"/>
      <c r="AE44" s="149"/>
      <c r="AF44" s="151">
        <v>410</v>
      </c>
      <c r="AG44" s="157" t="e">
        <f>+#REF!-#REF!</f>
        <v>#REF!</v>
      </c>
      <c r="AH44" s="1212"/>
    </row>
    <row r="45" spans="1:34" ht="39" customHeight="1" x14ac:dyDescent="0.25">
      <c r="A45" s="1131"/>
      <c r="B45" s="1131"/>
      <c r="C45" s="1131"/>
      <c r="D45" s="1131"/>
      <c r="E45" s="1131"/>
      <c r="F45" s="1145"/>
      <c r="G45" s="1143"/>
      <c r="H45" s="1142"/>
      <c r="I45" s="1142"/>
      <c r="J45" s="1142"/>
      <c r="K45" s="359" t="s">
        <v>393</v>
      </c>
      <c r="L45" s="331" t="s">
        <v>394</v>
      </c>
      <c r="M45" s="380">
        <v>49500000</v>
      </c>
      <c r="N45" s="380">
        <v>40458993</v>
      </c>
      <c r="O45" s="359">
        <v>0</v>
      </c>
      <c r="P45" s="655"/>
      <c r="Q45" s="610"/>
      <c r="R45" s="610"/>
      <c r="S45" s="1414"/>
      <c r="T45" s="1216"/>
      <c r="U45" s="1142"/>
      <c r="V45" s="1142"/>
      <c r="W45" s="624"/>
      <c r="X45" s="1191"/>
      <c r="Y45" s="102"/>
      <c r="Z45" s="2" t="s">
        <v>393</v>
      </c>
      <c r="AA45" s="154" t="s">
        <v>394</v>
      </c>
      <c r="AB45" s="167" t="e">
        <f>+#REF!</f>
        <v>#REF!</v>
      </c>
      <c r="AC45" s="149" t="e">
        <f>+#REF!</f>
        <v>#REF!</v>
      </c>
      <c r="AD45" s="149"/>
      <c r="AE45" s="149"/>
      <c r="AF45" s="151">
        <v>410</v>
      </c>
      <c r="AG45" s="157" t="e">
        <f>+#REF!-#REF!</f>
        <v>#REF!</v>
      </c>
      <c r="AH45" s="1213"/>
    </row>
    <row r="46" spans="1:34" ht="72" customHeight="1" x14ac:dyDescent="0.25">
      <c r="A46" s="1132"/>
      <c r="B46" s="1132"/>
      <c r="C46" s="1132"/>
      <c r="D46" s="1132"/>
      <c r="E46" s="1132"/>
      <c r="F46" s="1146"/>
      <c r="G46" s="1143"/>
      <c r="H46" s="1142"/>
      <c r="I46" s="1142"/>
      <c r="J46" s="1142"/>
      <c r="K46" s="359"/>
      <c r="L46" s="331"/>
      <c r="M46" s="380"/>
      <c r="N46" s="380"/>
      <c r="O46" s="359"/>
      <c r="P46" s="655"/>
      <c r="Q46" s="610"/>
      <c r="R46" s="610"/>
      <c r="S46" s="1414"/>
      <c r="T46" s="381"/>
      <c r="U46" s="1142"/>
      <c r="V46" s="1142"/>
      <c r="W46" s="624"/>
      <c r="X46" s="1191"/>
      <c r="Y46" s="102"/>
      <c r="Z46" s="2" t="s">
        <v>3423</v>
      </c>
      <c r="AA46" s="154" t="s">
        <v>3424</v>
      </c>
      <c r="AB46" s="167" t="e">
        <f>+#REF!</f>
        <v>#REF!</v>
      </c>
      <c r="AC46" s="149" t="e">
        <f>+#REF!</f>
        <v>#REF!</v>
      </c>
      <c r="AD46" s="149"/>
      <c r="AE46" s="149"/>
      <c r="AF46" s="151"/>
      <c r="AG46" s="157"/>
      <c r="AH46" s="357"/>
    </row>
    <row r="47" spans="1:34" ht="76.5" x14ac:dyDescent="0.25">
      <c r="A47" s="1175" t="s">
        <v>2923</v>
      </c>
      <c r="B47" s="1175" t="s">
        <v>3162</v>
      </c>
      <c r="C47" s="1175" t="s">
        <v>2943</v>
      </c>
      <c r="D47" s="1175"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132"/>
      <c r="B48" s="1132"/>
      <c r="C48" s="1132"/>
      <c r="D48" s="1132"/>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11"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12"/>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13"/>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42" t="s">
        <v>3407</v>
      </c>
      <c r="B54" s="1142"/>
      <c r="C54" s="1142"/>
      <c r="D54" s="1142"/>
      <c r="E54" s="1142"/>
      <c r="F54" s="1142"/>
      <c r="G54" s="380">
        <f>SUM(G23:G53)</f>
        <v>3023000000</v>
      </c>
      <c r="H54" s="1181"/>
      <c r="I54" s="1196"/>
      <c r="J54" s="1196"/>
      <c r="K54" s="1181"/>
      <c r="L54" s="1196"/>
      <c r="M54" s="380">
        <f>SUM(M23:M53)</f>
        <v>1367857632</v>
      </c>
      <c r="N54" s="380">
        <f>SUM(N23:N53)</f>
        <v>1056762905</v>
      </c>
      <c r="O54" s="267"/>
      <c r="P54" s="650"/>
      <c r="Q54" s="267"/>
      <c r="R54" s="267"/>
      <c r="S54" s="644">
        <f>SUM(S23:S53)</f>
        <v>3329000000</v>
      </c>
      <c r="T54" s="380">
        <f>SUM(T47:T53)</f>
        <v>1090000000</v>
      </c>
      <c r="U54" s="1181"/>
      <c r="V54" s="1196"/>
      <c r="W54" s="1196"/>
      <c r="X54" s="1196"/>
      <c r="Y54" s="1214"/>
      <c r="Z54" s="1181"/>
      <c r="AA54" s="1196"/>
      <c r="AB54" s="133" t="e">
        <f>SUM(AB23:AB53)</f>
        <v>#REF!</v>
      </c>
      <c r="AC54" s="133" t="e">
        <f>SUM(AC23:AC53)</f>
        <v>#REF!</v>
      </c>
      <c r="AD54" s="133"/>
      <c r="AE54" s="216"/>
      <c r="AF54" s="1181"/>
      <c r="AG54" s="1196"/>
      <c r="AH54" s="1214"/>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175" t="s">
        <v>2814</v>
      </c>
      <c r="B56" s="1202" t="s">
        <v>3138</v>
      </c>
      <c r="C56" s="1175" t="s">
        <v>2816</v>
      </c>
      <c r="D56" s="1202" t="s">
        <v>3140</v>
      </c>
      <c r="E56" s="1175" t="s">
        <v>2822</v>
      </c>
      <c r="F56" s="1202" t="s">
        <v>2823</v>
      </c>
      <c r="G56" s="1188">
        <v>50000000</v>
      </c>
      <c r="H56" s="1142" t="s">
        <v>2824</v>
      </c>
      <c r="I56" s="1142" t="s">
        <v>3451</v>
      </c>
      <c r="J56" s="1142">
        <v>0</v>
      </c>
      <c r="K56" s="109" t="s">
        <v>323</v>
      </c>
      <c r="L56" s="154" t="s">
        <v>3145</v>
      </c>
      <c r="M56" s="113">
        <v>18500000</v>
      </c>
      <c r="N56" s="113">
        <v>18500000</v>
      </c>
      <c r="O56" s="359"/>
      <c r="P56" s="645"/>
      <c r="Q56" s="624"/>
      <c r="R56" s="624"/>
      <c r="S56" s="1205">
        <v>100000000</v>
      </c>
      <c r="T56" s="1208">
        <v>100000000</v>
      </c>
      <c r="U56" s="1142" t="s">
        <v>2824</v>
      </c>
      <c r="V56" s="1142" t="s">
        <v>3141</v>
      </c>
      <c r="W56" s="611"/>
      <c r="X56" s="1142">
        <v>1</v>
      </c>
      <c r="Y56" s="1254">
        <v>0</v>
      </c>
      <c r="Z56" s="109" t="s">
        <v>323</v>
      </c>
      <c r="AA56" s="154" t="s">
        <v>3145</v>
      </c>
      <c r="AB56" s="158" t="e">
        <f>+#REF!</f>
        <v>#REF!</v>
      </c>
      <c r="AC56" s="149">
        <v>41065933</v>
      </c>
      <c r="AD56" s="149"/>
      <c r="AE56" s="149"/>
      <c r="AF56" s="151">
        <v>510</v>
      </c>
      <c r="AG56" s="157" t="e">
        <f>+#REF!-#REF!</f>
        <v>#REF!</v>
      </c>
      <c r="AH56" s="1256" t="s">
        <v>3348</v>
      </c>
    </row>
    <row r="57" spans="1:34" ht="63.75" x14ac:dyDescent="0.25">
      <c r="A57" s="1131"/>
      <c r="B57" s="1203"/>
      <c r="C57" s="1131"/>
      <c r="D57" s="1203"/>
      <c r="E57" s="1131"/>
      <c r="F57" s="1203"/>
      <c r="G57" s="1189"/>
      <c r="H57" s="1142"/>
      <c r="I57" s="1142"/>
      <c r="J57" s="1142"/>
      <c r="K57" s="109" t="s">
        <v>319</v>
      </c>
      <c r="L57" s="154" t="s">
        <v>3143</v>
      </c>
      <c r="M57" s="113">
        <v>5000000</v>
      </c>
      <c r="N57" s="113">
        <v>1090000</v>
      </c>
      <c r="O57" s="359"/>
      <c r="P57" s="645"/>
      <c r="Q57" s="624"/>
      <c r="R57" s="624"/>
      <c r="S57" s="1206"/>
      <c r="T57" s="1209"/>
      <c r="U57" s="1142"/>
      <c r="V57" s="1142"/>
      <c r="W57" s="611"/>
      <c r="X57" s="1142"/>
      <c r="Y57" s="1255"/>
      <c r="Z57" s="109" t="s">
        <v>319</v>
      </c>
      <c r="AA57" s="154" t="s">
        <v>3143</v>
      </c>
      <c r="AB57" s="158" t="e">
        <f>+#REF!</f>
        <v>#REF!</v>
      </c>
      <c r="AC57" s="149" t="e">
        <f>+#REF!</f>
        <v>#REF!</v>
      </c>
      <c r="AD57" s="149"/>
      <c r="AE57" s="149"/>
      <c r="AF57" s="151">
        <v>510</v>
      </c>
      <c r="AG57" s="157" t="e">
        <f>+#REF!-#REF!</f>
        <v>#REF!</v>
      </c>
      <c r="AH57" s="1256"/>
    </row>
    <row r="58" spans="1:34" ht="76.5" x14ac:dyDescent="0.25">
      <c r="A58" s="1131"/>
      <c r="B58" s="1203"/>
      <c r="C58" s="1131"/>
      <c r="D58" s="1203"/>
      <c r="E58" s="1131"/>
      <c r="F58" s="1203"/>
      <c r="G58" s="1204"/>
      <c r="H58" s="1142"/>
      <c r="I58" s="1142"/>
      <c r="J58" s="1142"/>
      <c r="K58" s="109" t="s">
        <v>321</v>
      </c>
      <c r="L58" s="154" t="s">
        <v>3144</v>
      </c>
      <c r="M58" s="113">
        <v>1500000</v>
      </c>
      <c r="N58" s="113">
        <v>0</v>
      </c>
      <c r="O58" s="359"/>
      <c r="P58" s="645"/>
      <c r="Q58" s="624"/>
      <c r="R58" s="624"/>
      <c r="S58" s="1207"/>
      <c r="T58" s="1210"/>
      <c r="U58" s="1142"/>
      <c r="V58" s="1142"/>
      <c r="W58" s="611"/>
      <c r="X58" s="1142"/>
      <c r="Y58" s="1255"/>
      <c r="Z58" s="109" t="s">
        <v>321</v>
      </c>
      <c r="AA58" s="154" t="s">
        <v>3144</v>
      </c>
      <c r="AB58" s="158" t="e">
        <f>+#REF!</f>
        <v>#REF!</v>
      </c>
      <c r="AC58" s="149" t="e">
        <f>+#REF!</f>
        <v>#REF!</v>
      </c>
      <c r="AD58" s="149"/>
      <c r="AE58" s="149"/>
      <c r="AF58" s="151">
        <v>510</v>
      </c>
      <c r="AG58" s="157" t="e">
        <f>+#REF!-#REF!</f>
        <v>#REF!</v>
      </c>
      <c r="AH58" s="1256"/>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175" t="s">
        <v>2814</v>
      </c>
      <c r="B60" s="1202" t="s">
        <v>3138</v>
      </c>
      <c r="C60" s="1175" t="s">
        <v>3030</v>
      </c>
      <c r="D60" s="1202" t="s">
        <v>3259</v>
      </c>
      <c r="E60" s="1175" t="s">
        <v>3032</v>
      </c>
      <c r="F60" s="1202" t="s">
        <v>3340</v>
      </c>
      <c r="G60" s="1188">
        <v>4600000000</v>
      </c>
      <c r="H60" s="1142" t="s">
        <v>3035</v>
      </c>
      <c r="I60" s="1142" t="s">
        <v>3036</v>
      </c>
      <c r="J60" s="359" t="s">
        <v>3454</v>
      </c>
      <c r="K60" s="109" t="s">
        <v>232</v>
      </c>
      <c r="L60" s="154" t="s">
        <v>3297</v>
      </c>
      <c r="M60" s="113">
        <v>4830889623</v>
      </c>
      <c r="N60" s="113">
        <v>113437936</v>
      </c>
      <c r="O60" s="359"/>
      <c r="P60" s="645"/>
      <c r="Q60" s="624"/>
      <c r="R60" s="624"/>
      <c r="S60" s="1205">
        <v>3500000000</v>
      </c>
      <c r="T60" s="1208">
        <v>3500000000</v>
      </c>
      <c r="U60" s="1142" t="s">
        <v>3035</v>
      </c>
      <c r="V60" s="1142" t="s">
        <v>3036</v>
      </c>
      <c r="W60" s="611"/>
      <c r="X60" s="359" t="s">
        <v>3457</v>
      </c>
      <c r="Y60" s="106">
        <v>0</v>
      </c>
      <c r="Z60" s="2" t="s">
        <v>232</v>
      </c>
      <c r="AA60" s="154" t="s">
        <v>3297</v>
      </c>
      <c r="AB60" s="158" t="e">
        <f>+#REF!</f>
        <v>#REF!</v>
      </c>
      <c r="AC60" s="149">
        <v>2919730921</v>
      </c>
      <c r="AD60" s="149"/>
      <c r="AE60" s="149"/>
      <c r="AF60" s="151">
        <v>111</v>
      </c>
      <c r="AG60" s="157" t="e">
        <f>+#REF!-#REF!</f>
        <v>#REF!</v>
      </c>
      <c r="AH60" s="1218" t="s">
        <v>3359</v>
      </c>
    </row>
    <row r="61" spans="1:34" ht="25.5" x14ac:dyDescent="0.25">
      <c r="A61" s="1131"/>
      <c r="B61" s="1203"/>
      <c r="C61" s="1131"/>
      <c r="D61" s="1203"/>
      <c r="E61" s="1131"/>
      <c r="F61" s="1203"/>
      <c r="G61" s="1189"/>
      <c r="H61" s="1142"/>
      <c r="I61" s="1142"/>
      <c r="J61" s="359" t="s">
        <v>3455</v>
      </c>
      <c r="K61" s="109" t="s">
        <v>230</v>
      </c>
      <c r="L61" s="154" t="s">
        <v>2811</v>
      </c>
      <c r="M61" s="113">
        <v>618650000</v>
      </c>
      <c r="N61" s="113">
        <v>358328172</v>
      </c>
      <c r="O61" s="359"/>
      <c r="P61" s="645"/>
      <c r="Q61" s="624"/>
      <c r="R61" s="624"/>
      <c r="S61" s="1206"/>
      <c r="T61" s="1209"/>
      <c r="U61" s="1142"/>
      <c r="V61" s="1142"/>
      <c r="W61" s="611"/>
      <c r="X61" s="359" t="s">
        <v>3458</v>
      </c>
      <c r="Y61" s="376"/>
      <c r="Z61" s="2" t="s">
        <v>230</v>
      </c>
      <c r="AA61" s="154" t="s">
        <v>2811</v>
      </c>
      <c r="AB61" s="158" t="e">
        <f>+#REF!</f>
        <v>#REF!</v>
      </c>
      <c r="AC61" s="149">
        <v>420908963</v>
      </c>
      <c r="AD61" s="149"/>
      <c r="AE61" s="149"/>
      <c r="AF61" s="151">
        <v>111</v>
      </c>
      <c r="AG61" s="157" t="e">
        <f>+#REF!-#REF!</f>
        <v>#REF!</v>
      </c>
      <c r="AH61" s="1218"/>
    </row>
    <row r="62" spans="1:34" ht="39" customHeight="1" x14ac:dyDescent="0.25">
      <c r="A62" s="1131"/>
      <c r="B62" s="1203"/>
      <c r="C62" s="1131"/>
      <c r="D62" s="1203"/>
      <c r="E62" s="1131"/>
      <c r="F62" s="1203"/>
      <c r="G62" s="1204"/>
      <c r="H62" s="1139"/>
      <c r="I62" s="1139"/>
      <c r="J62" s="359" t="s">
        <v>3456</v>
      </c>
      <c r="K62" s="247" t="s">
        <v>234</v>
      </c>
      <c r="L62" s="154" t="s">
        <v>3298</v>
      </c>
      <c r="M62" s="113"/>
      <c r="N62" s="113"/>
      <c r="O62" s="359"/>
      <c r="P62" s="645"/>
      <c r="Q62" s="624"/>
      <c r="R62" s="624"/>
      <c r="S62" s="1207"/>
      <c r="T62" s="1210"/>
      <c r="U62" s="1139"/>
      <c r="V62" s="1139"/>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42" t="s">
        <v>2814</v>
      </c>
      <c r="B63" s="1142" t="s">
        <v>3138</v>
      </c>
      <c r="C63" s="1142" t="s">
        <v>3030</v>
      </c>
      <c r="D63" s="1142" t="s">
        <v>3259</v>
      </c>
      <c r="E63" s="1142" t="s">
        <v>3032</v>
      </c>
      <c r="F63" s="1142" t="s">
        <v>3188</v>
      </c>
      <c r="G63" s="1143">
        <v>300000000</v>
      </c>
      <c r="H63" s="1142" t="s">
        <v>3042</v>
      </c>
      <c r="I63" s="1142" t="s">
        <v>3226</v>
      </c>
      <c r="J63" s="1142" t="s">
        <v>3459</v>
      </c>
      <c r="K63" s="359" t="s">
        <v>91</v>
      </c>
      <c r="L63" s="174" t="s">
        <v>3192</v>
      </c>
      <c r="M63" s="113">
        <v>67619227</v>
      </c>
      <c r="N63" s="113">
        <v>62537481</v>
      </c>
      <c r="O63" s="359"/>
      <c r="P63" s="659"/>
      <c r="Q63" s="671"/>
      <c r="R63" s="671"/>
      <c r="S63" s="1415">
        <v>680000000</v>
      </c>
      <c r="T63" s="1143">
        <v>680000000</v>
      </c>
      <c r="U63" s="1142" t="s">
        <v>3042</v>
      </c>
      <c r="V63" s="1142" t="s">
        <v>3226</v>
      </c>
      <c r="W63" s="611"/>
      <c r="X63" s="1142" t="s">
        <v>3460</v>
      </c>
      <c r="Y63" s="4"/>
      <c r="Z63" s="359" t="s">
        <v>91</v>
      </c>
      <c r="AA63" s="174" t="s">
        <v>3192</v>
      </c>
      <c r="AB63" s="158" t="e">
        <f>+#REF!</f>
        <v>#REF!</v>
      </c>
      <c r="AC63" s="149">
        <v>0</v>
      </c>
      <c r="AD63" s="149"/>
      <c r="AE63" s="149"/>
      <c r="AF63" s="151">
        <v>211</v>
      </c>
      <c r="AG63" s="157" t="e">
        <f>+#REF!-#REF!</f>
        <v>#REF!</v>
      </c>
      <c r="AH63" s="1211" t="s">
        <v>3360</v>
      </c>
    </row>
    <row r="64" spans="1:34" ht="49.5" customHeight="1" x14ac:dyDescent="0.25">
      <c r="A64" s="1142"/>
      <c r="B64" s="1142"/>
      <c r="C64" s="1142"/>
      <c r="D64" s="1142"/>
      <c r="E64" s="1142"/>
      <c r="F64" s="1142"/>
      <c r="G64" s="1143"/>
      <c r="H64" s="1142"/>
      <c r="I64" s="1142"/>
      <c r="J64" s="1142"/>
      <c r="K64" s="359" t="s">
        <v>93</v>
      </c>
      <c r="L64" s="174" t="s">
        <v>3189</v>
      </c>
      <c r="M64" s="113">
        <v>2057660</v>
      </c>
      <c r="N64" s="113">
        <v>1922700</v>
      </c>
      <c r="O64" s="359"/>
      <c r="P64" s="660"/>
      <c r="Q64" s="624"/>
      <c r="R64" s="624"/>
      <c r="S64" s="1416"/>
      <c r="T64" s="1143"/>
      <c r="U64" s="1142"/>
      <c r="V64" s="1142"/>
      <c r="W64" s="611"/>
      <c r="X64" s="1142"/>
      <c r="Y64" s="381">
        <v>0</v>
      </c>
      <c r="Z64" s="359" t="s">
        <v>93</v>
      </c>
      <c r="AA64" s="174" t="s">
        <v>3189</v>
      </c>
      <c r="AB64" s="158" t="e">
        <f>+#REF!</f>
        <v>#REF!</v>
      </c>
      <c r="AC64" s="149">
        <v>0</v>
      </c>
      <c r="AD64" s="149"/>
      <c r="AE64" s="149"/>
      <c r="AF64" s="151">
        <v>211</v>
      </c>
      <c r="AG64" s="157" t="e">
        <f>+#REF!-#REF!</f>
        <v>#REF!</v>
      </c>
      <c r="AH64" s="1212"/>
    </row>
    <row r="65" spans="1:34" ht="48.75" customHeight="1" x14ac:dyDescent="0.25">
      <c r="A65" s="1142"/>
      <c r="B65" s="1142"/>
      <c r="C65" s="1142"/>
      <c r="D65" s="1142"/>
      <c r="E65" s="1142"/>
      <c r="F65" s="1142"/>
      <c r="G65" s="1143"/>
      <c r="H65" s="1142"/>
      <c r="I65" s="1142"/>
      <c r="J65" s="1142"/>
      <c r="K65" s="359" t="s">
        <v>97</v>
      </c>
      <c r="L65" s="174" t="s">
        <v>3190</v>
      </c>
      <c r="M65" s="113">
        <v>27384250</v>
      </c>
      <c r="N65" s="113">
        <v>14840001</v>
      </c>
      <c r="O65" s="359"/>
      <c r="P65" s="660"/>
      <c r="Q65" s="624"/>
      <c r="R65" s="624"/>
      <c r="S65" s="1416"/>
      <c r="T65" s="1143"/>
      <c r="U65" s="1142"/>
      <c r="V65" s="1142"/>
      <c r="W65" s="611"/>
      <c r="X65" s="1142"/>
      <c r="Y65" s="128"/>
      <c r="Z65" s="359" t="s">
        <v>97</v>
      </c>
      <c r="AA65" s="174" t="s">
        <v>3190</v>
      </c>
      <c r="AB65" s="158" t="e">
        <f>+#REF!</f>
        <v>#REF!</v>
      </c>
      <c r="AC65" s="149">
        <v>0</v>
      </c>
      <c r="AD65" s="149"/>
      <c r="AE65" s="149"/>
      <c r="AF65" s="151">
        <v>211</v>
      </c>
      <c r="AG65" s="157" t="e">
        <f>+#REF!-#REF!</f>
        <v>#REF!</v>
      </c>
      <c r="AH65" s="1213"/>
    </row>
    <row r="66" spans="1:34" ht="50.25" customHeight="1" x14ac:dyDescent="0.25">
      <c r="A66" s="1142"/>
      <c r="B66" s="1142"/>
      <c r="C66" s="1142"/>
      <c r="D66" s="1142"/>
      <c r="E66" s="1142"/>
      <c r="F66" s="1142"/>
      <c r="G66" s="1143"/>
      <c r="H66" s="1142"/>
      <c r="I66" s="1142"/>
      <c r="J66" s="1142"/>
      <c r="K66" s="359" t="s">
        <v>95</v>
      </c>
      <c r="L66" s="174" t="s">
        <v>3191</v>
      </c>
      <c r="M66" s="113">
        <v>758380774</v>
      </c>
      <c r="N66" s="113">
        <v>526508834</v>
      </c>
      <c r="O66" s="359"/>
      <c r="P66" s="661"/>
      <c r="Q66" s="626"/>
      <c r="R66" s="626"/>
      <c r="S66" s="1417"/>
      <c r="T66" s="1143"/>
      <c r="U66" s="1142"/>
      <c r="V66" s="1142"/>
      <c r="W66" s="611"/>
      <c r="X66" s="1142"/>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42" t="s">
        <v>2814</v>
      </c>
      <c r="B67" s="1142" t="s">
        <v>3138</v>
      </c>
      <c r="C67" s="1142" t="s">
        <v>3030</v>
      </c>
      <c r="D67" s="1142" t="s">
        <v>3259</v>
      </c>
      <c r="E67" s="1142" t="s">
        <v>3032</v>
      </c>
      <c r="F67" s="1142" t="s">
        <v>3193</v>
      </c>
      <c r="G67" s="1143">
        <v>2300000000</v>
      </c>
      <c r="H67" s="1142" t="s">
        <v>3052</v>
      </c>
      <c r="I67" s="1142" t="s">
        <v>3227</v>
      </c>
      <c r="J67" s="1139" t="s">
        <v>3461</v>
      </c>
      <c r="K67" s="2" t="s">
        <v>299</v>
      </c>
      <c r="L67" s="154" t="s">
        <v>300</v>
      </c>
      <c r="M67" s="113"/>
      <c r="N67" s="113"/>
      <c r="O67" s="359"/>
      <c r="P67" s="655"/>
      <c r="Q67" s="610"/>
      <c r="R67" s="610"/>
      <c r="S67" s="1414">
        <v>2650000000</v>
      </c>
      <c r="T67" s="351">
        <v>2750000000</v>
      </c>
      <c r="U67" s="1142" t="s">
        <v>3052</v>
      </c>
      <c r="V67" s="1142" t="s">
        <v>3227</v>
      </c>
      <c r="W67" s="608"/>
      <c r="X67" s="1139"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42"/>
      <c r="B68" s="1142"/>
      <c r="C68" s="1142"/>
      <c r="D68" s="1142"/>
      <c r="E68" s="1142"/>
      <c r="F68" s="1142"/>
      <c r="G68" s="1143"/>
      <c r="H68" s="1142"/>
      <c r="I68" s="1142"/>
      <c r="J68" s="1140"/>
      <c r="K68" s="2"/>
      <c r="L68" s="154" t="s">
        <v>3452</v>
      </c>
      <c r="M68" s="113">
        <v>73635000</v>
      </c>
      <c r="N68" s="113">
        <v>11985910</v>
      </c>
      <c r="O68" s="359"/>
      <c r="P68" s="655"/>
      <c r="Q68" s="610"/>
      <c r="R68" s="610"/>
      <c r="S68" s="1414"/>
      <c r="T68" s="352"/>
      <c r="U68" s="1142"/>
      <c r="V68" s="1142"/>
      <c r="W68" s="609"/>
      <c r="X68" s="1140"/>
      <c r="Y68" s="376"/>
      <c r="Z68" s="2"/>
      <c r="AA68" s="154"/>
      <c r="AB68" s="158"/>
      <c r="AC68" s="149"/>
      <c r="AD68" s="149"/>
      <c r="AE68" s="149"/>
      <c r="AF68" s="151"/>
      <c r="AG68" s="157"/>
      <c r="AH68" s="355"/>
    </row>
    <row r="69" spans="1:34" ht="39.75" customHeight="1" x14ac:dyDescent="0.25">
      <c r="A69" s="1142"/>
      <c r="B69" s="1142"/>
      <c r="C69" s="1142"/>
      <c r="D69" s="1142"/>
      <c r="E69" s="1142"/>
      <c r="F69" s="1142"/>
      <c r="G69" s="1143"/>
      <c r="H69" s="1142"/>
      <c r="I69" s="1142"/>
      <c r="J69" s="1140"/>
      <c r="K69" s="2" t="s">
        <v>277</v>
      </c>
      <c r="L69" s="154" t="s">
        <v>3251</v>
      </c>
      <c r="M69" s="113"/>
      <c r="N69" s="113"/>
      <c r="O69" s="359"/>
      <c r="P69" s="655"/>
      <c r="Q69" s="610"/>
      <c r="R69" s="610"/>
      <c r="S69" s="1414"/>
      <c r="T69" s="352"/>
      <c r="U69" s="1142"/>
      <c r="V69" s="1142"/>
      <c r="W69" s="609"/>
      <c r="X69" s="1140"/>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42"/>
      <c r="B70" s="1142"/>
      <c r="C70" s="1142"/>
      <c r="D70" s="1142"/>
      <c r="E70" s="1142"/>
      <c r="F70" s="1142"/>
      <c r="G70" s="1143"/>
      <c r="H70" s="1142"/>
      <c r="I70" s="1142"/>
      <c r="J70" s="1140"/>
      <c r="K70" s="2" t="s">
        <v>180</v>
      </c>
      <c r="L70" s="154" t="s">
        <v>3247</v>
      </c>
      <c r="M70" s="113"/>
      <c r="N70" s="113"/>
      <c r="O70" s="359"/>
      <c r="P70" s="655"/>
      <c r="Q70" s="610"/>
      <c r="R70" s="610"/>
      <c r="S70" s="1414"/>
      <c r="T70" s="352"/>
      <c r="U70" s="1142"/>
      <c r="V70" s="1142"/>
      <c r="W70" s="609"/>
      <c r="X70" s="1140"/>
      <c r="Y70" s="376"/>
      <c r="Z70" s="2" t="s">
        <v>180</v>
      </c>
      <c r="AA70" s="154" t="s">
        <v>3247</v>
      </c>
      <c r="AB70" s="158" t="e">
        <f>+#REF!</f>
        <v>#REF!</v>
      </c>
      <c r="AC70" s="149">
        <v>0</v>
      </c>
      <c r="AD70" s="149"/>
      <c r="AE70" s="149"/>
      <c r="AF70" s="151">
        <v>211</v>
      </c>
      <c r="AG70" s="157" t="e">
        <f>+#REF!-#REF!</f>
        <v>#REF!</v>
      </c>
      <c r="AH70" s="355" t="s">
        <v>3362</v>
      </c>
    </row>
    <row r="71" spans="1:34" ht="25.5" x14ac:dyDescent="0.25">
      <c r="A71" s="1142"/>
      <c r="B71" s="1142"/>
      <c r="C71" s="1142"/>
      <c r="D71" s="1142"/>
      <c r="E71" s="1142"/>
      <c r="F71" s="1142"/>
      <c r="G71" s="1143"/>
      <c r="H71" s="1142"/>
      <c r="I71" s="1142"/>
      <c r="J71" s="1140"/>
      <c r="K71" s="2"/>
      <c r="L71" s="154" t="s">
        <v>3453</v>
      </c>
      <c r="M71" s="113">
        <v>25000000</v>
      </c>
      <c r="N71" s="113">
        <v>20100400</v>
      </c>
      <c r="O71" s="359"/>
      <c r="P71" s="655"/>
      <c r="Q71" s="610"/>
      <c r="R71" s="610"/>
      <c r="S71" s="1414"/>
      <c r="T71" s="352"/>
      <c r="U71" s="1142"/>
      <c r="V71" s="1142"/>
      <c r="W71" s="609"/>
      <c r="X71" s="1140"/>
      <c r="Y71" s="376"/>
      <c r="Z71" s="2"/>
      <c r="AA71" s="154"/>
      <c r="AB71" s="158"/>
      <c r="AC71" s="149"/>
      <c r="AD71" s="149"/>
      <c r="AE71" s="149"/>
      <c r="AF71" s="151"/>
      <c r="AG71" s="157"/>
      <c r="AH71" s="355"/>
    </row>
    <row r="72" spans="1:34" ht="40.5" customHeight="1" x14ac:dyDescent="0.25">
      <c r="A72" s="1142"/>
      <c r="B72" s="1142"/>
      <c r="C72" s="1142"/>
      <c r="D72" s="1142"/>
      <c r="E72" s="1142"/>
      <c r="F72" s="1142"/>
      <c r="G72" s="1143"/>
      <c r="H72" s="1142"/>
      <c r="I72" s="1142"/>
      <c r="J72" s="1140"/>
      <c r="K72" s="2" t="s">
        <v>284</v>
      </c>
      <c r="L72" s="154" t="s">
        <v>3255</v>
      </c>
      <c r="M72" s="113"/>
      <c r="N72" s="113"/>
      <c r="O72" s="359"/>
      <c r="P72" s="655"/>
      <c r="Q72" s="610"/>
      <c r="R72" s="610"/>
      <c r="S72" s="1414"/>
      <c r="T72" s="352"/>
      <c r="U72" s="1142"/>
      <c r="V72" s="1142"/>
      <c r="W72" s="609"/>
      <c r="X72" s="1140"/>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42"/>
      <c r="B73" s="1142"/>
      <c r="C73" s="1142"/>
      <c r="D73" s="1142"/>
      <c r="E73" s="1142"/>
      <c r="F73" s="1142"/>
      <c r="G73" s="1143"/>
      <c r="H73" s="1142"/>
      <c r="I73" s="1142"/>
      <c r="J73" s="1140"/>
      <c r="K73" s="2" t="s">
        <v>289</v>
      </c>
      <c r="L73" s="154" t="s">
        <v>3246</v>
      </c>
      <c r="M73" s="113">
        <v>174000000</v>
      </c>
      <c r="N73" s="113">
        <v>173638600</v>
      </c>
      <c r="O73" s="359"/>
      <c r="P73" s="655"/>
      <c r="Q73" s="610"/>
      <c r="R73" s="610"/>
      <c r="S73" s="1414"/>
      <c r="T73" s="352"/>
      <c r="U73" s="1142"/>
      <c r="V73" s="1142"/>
      <c r="W73" s="609"/>
      <c r="X73" s="1140"/>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42"/>
      <c r="B74" s="1142"/>
      <c r="C74" s="1142"/>
      <c r="D74" s="1142"/>
      <c r="E74" s="1142"/>
      <c r="F74" s="1142"/>
      <c r="G74" s="1143"/>
      <c r="H74" s="1142"/>
      <c r="I74" s="1142"/>
      <c r="J74" s="1140"/>
      <c r="K74" s="2" t="s">
        <v>294</v>
      </c>
      <c r="L74" s="154" t="s">
        <v>3254</v>
      </c>
      <c r="M74" s="113"/>
      <c r="N74" s="113"/>
      <c r="O74" s="359"/>
      <c r="P74" s="655"/>
      <c r="Q74" s="610"/>
      <c r="R74" s="610"/>
      <c r="S74" s="1414"/>
      <c r="T74" s="352"/>
      <c r="U74" s="1142"/>
      <c r="V74" s="1142"/>
      <c r="W74" s="609"/>
      <c r="X74" s="1140"/>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42"/>
      <c r="B75" s="1142"/>
      <c r="C75" s="1142"/>
      <c r="D75" s="1142"/>
      <c r="E75" s="1142"/>
      <c r="F75" s="1142"/>
      <c r="G75" s="1143"/>
      <c r="H75" s="1142"/>
      <c r="I75" s="1142"/>
      <c r="J75" s="1140"/>
      <c r="K75" s="2" t="s">
        <v>308</v>
      </c>
      <c r="L75" s="154" t="s">
        <v>3242</v>
      </c>
      <c r="M75" s="113"/>
      <c r="N75" s="113"/>
      <c r="O75" s="359"/>
      <c r="P75" s="655"/>
      <c r="Q75" s="610"/>
      <c r="R75" s="610"/>
      <c r="S75" s="1414"/>
      <c r="T75" s="352"/>
      <c r="U75" s="1142"/>
      <c r="V75" s="1142"/>
      <c r="W75" s="609"/>
      <c r="X75" s="1140"/>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42"/>
      <c r="B76" s="1142"/>
      <c r="C76" s="1142"/>
      <c r="D76" s="1142"/>
      <c r="E76" s="1142"/>
      <c r="F76" s="1142"/>
      <c r="G76" s="1143"/>
      <c r="H76" s="1142"/>
      <c r="I76" s="1142"/>
      <c r="J76" s="1140"/>
      <c r="K76" s="2" t="s">
        <v>188</v>
      </c>
      <c r="L76" s="154" t="s">
        <v>3244</v>
      </c>
      <c r="M76" s="113"/>
      <c r="N76" s="113"/>
      <c r="O76" s="359"/>
      <c r="P76" s="655"/>
      <c r="Q76" s="610"/>
      <c r="R76" s="610"/>
      <c r="S76" s="1414"/>
      <c r="T76" s="352"/>
      <c r="U76" s="1142"/>
      <c r="V76" s="1142"/>
      <c r="W76" s="609"/>
      <c r="X76" s="1140"/>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42"/>
      <c r="B77" s="1142"/>
      <c r="C77" s="1142"/>
      <c r="D77" s="1142"/>
      <c r="E77" s="1142"/>
      <c r="F77" s="1142"/>
      <c r="G77" s="1143"/>
      <c r="H77" s="1142"/>
      <c r="I77" s="1142"/>
      <c r="J77" s="1140"/>
      <c r="K77" s="2" t="s">
        <v>154</v>
      </c>
      <c r="L77" s="154" t="s">
        <v>155</v>
      </c>
      <c r="M77" s="113"/>
      <c r="N77" s="113"/>
      <c r="O77" s="359"/>
      <c r="P77" s="655"/>
      <c r="Q77" s="610"/>
      <c r="R77" s="610"/>
      <c r="S77" s="1414"/>
      <c r="T77" s="352"/>
      <c r="U77" s="1142"/>
      <c r="V77" s="1142"/>
      <c r="W77" s="609"/>
      <c r="X77" s="1140"/>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42"/>
      <c r="B78" s="1142"/>
      <c r="C78" s="1142"/>
      <c r="D78" s="1142"/>
      <c r="E78" s="1142"/>
      <c r="F78" s="1142"/>
      <c r="G78" s="1143"/>
      <c r="H78" s="1142"/>
      <c r="I78" s="1142"/>
      <c r="J78" s="1140"/>
      <c r="K78" s="2" t="s">
        <v>146</v>
      </c>
      <c r="L78" s="154" t="s">
        <v>3252</v>
      </c>
      <c r="M78" s="113"/>
      <c r="N78" s="113"/>
      <c r="O78" s="359"/>
      <c r="P78" s="655"/>
      <c r="Q78" s="610"/>
      <c r="R78" s="610"/>
      <c r="S78" s="1414"/>
      <c r="T78" s="352"/>
      <c r="U78" s="1142"/>
      <c r="V78" s="1142"/>
      <c r="W78" s="609"/>
      <c r="X78" s="1140"/>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42"/>
      <c r="B79" s="1142"/>
      <c r="C79" s="1142"/>
      <c r="D79" s="1142"/>
      <c r="E79" s="1142"/>
      <c r="F79" s="1142"/>
      <c r="G79" s="1143"/>
      <c r="H79" s="1142"/>
      <c r="I79" s="1142"/>
      <c r="J79" s="1140"/>
      <c r="K79" s="2" t="s">
        <v>144</v>
      </c>
      <c r="L79" s="154" t="s">
        <v>3256</v>
      </c>
      <c r="M79" s="113"/>
      <c r="N79" s="113"/>
      <c r="O79" s="359"/>
      <c r="P79" s="655"/>
      <c r="Q79" s="610"/>
      <c r="R79" s="610"/>
      <c r="S79" s="1414"/>
      <c r="T79" s="352"/>
      <c r="U79" s="1142"/>
      <c r="V79" s="1142"/>
      <c r="W79" s="609"/>
      <c r="X79" s="1140"/>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42"/>
      <c r="B80" s="1142"/>
      <c r="C80" s="1142"/>
      <c r="D80" s="1142"/>
      <c r="E80" s="1142"/>
      <c r="F80" s="1142"/>
      <c r="G80" s="1143"/>
      <c r="H80" s="1142"/>
      <c r="I80" s="1142"/>
      <c r="J80" s="1140"/>
      <c r="K80" s="2" t="s">
        <v>142</v>
      </c>
      <c r="L80" s="154" t="s">
        <v>3245</v>
      </c>
      <c r="M80" s="113"/>
      <c r="N80" s="113"/>
      <c r="O80" s="359"/>
      <c r="P80" s="655"/>
      <c r="Q80" s="610"/>
      <c r="R80" s="610"/>
      <c r="S80" s="1414"/>
      <c r="T80" s="352"/>
      <c r="U80" s="1142"/>
      <c r="V80" s="1142"/>
      <c r="W80" s="609"/>
      <c r="X80" s="1140"/>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42"/>
      <c r="B81" s="1142"/>
      <c r="C81" s="1142"/>
      <c r="D81" s="1142"/>
      <c r="E81" s="1142"/>
      <c r="F81" s="1142"/>
      <c r="G81" s="1143"/>
      <c r="H81" s="1142"/>
      <c r="I81" s="1142"/>
      <c r="J81" s="1140"/>
      <c r="K81" s="2" t="s">
        <v>250</v>
      </c>
      <c r="L81" s="154" t="s">
        <v>251</v>
      </c>
      <c r="M81" s="113"/>
      <c r="N81" s="113"/>
      <c r="O81" s="359"/>
      <c r="P81" s="655"/>
      <c r="Q81" s="610"/>
      <c r="R81" s="610"/>
      <c r="S81" s="1414"/>
      <c r="T81" s="352"/>
      <c r="U81" s="1142"/>
      <c r="V81" s="1142"/>
      <c r="W81" s="609"/>
      <c r="X81" s="1140"/>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42"/>
      <c r="B82" s="1142"/>
      <c r="C82" s="1142"/>
      <c r="D82" s="1142"/>
      <c r="E82" s="1142"/>
      <c r="F82" s="1142"/>
      <c r="G82" s="1143"/>
      <c r="H82" s="1142"/>
      <c r="I82" s="1142"/>
      <c r="J82" s="1140"/>
      <c r="K82" s="2" t="s">
        <v>164</v>
      </c>
      <c r="L82" s="154" t="s">
        <v>165</v>
      </c>
      <c r="M82" s="113"/>
      <c r="N82" s="113"/>
      <c r="O82" s="359"/>
      <c r="P82" s="655"/>
      <c r="Q82" s="610"/>
      <c r="R82" s="610"/>
      <c r="S82" s="1414"/>
      <c r="T82" s="352"/>
      <c r="U82" s="1142"/>
      <c r="V82" s="1142"/>
      <c r="W82" s="609"/>
      <c r="X82" s="1140"/>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42"/>
      <c r="B83" s="1142"/>
      <c r="C83" s="1142"/>
      <c r="D83" s="1142"/>
      <c r="E83" s="1142"/>
      <c r="F83" s="1142"/>
      <c r="G83" s="1143"/>
      <c r="H83" s="1142"/>
      <c r="I83" s="1142"/>
      <c r="J83" s="1140"/>
      <c r="K83" s="2" t="s">
        <v>172</v>
      </c>
      <c r="L83" s="154" t="s">
        <v>3249</v>
      </c>
      <c r="M83" s="113"/>
      <c r="N83" s="113"/>
      <c r="O83" s="359"/>
      <c r="P83" s="655"/>
      <c r="Q83" s="610"/>
      <c r="R83" s="610"/>
      <c r="S83" s="1414"/>
      <c r="T83" s="352"/>
      <c r="U83" s="1142"/>
      <c r="V83" s="1142"/>
      <c r="W83" s="609"/>
      <c r="X83" s="1140"/>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42"/>
      <c r="B84" s="1142"/>
      <c r="C84" s="1142"/>
      <c r="D84" s="1142"/>
      <c r="E84" s="1142"/>
      <c r="F84" s="1142"/>
      <c r="G84" s="1143"/>
      <c r="H84" s="1142"/>
      <c r="I84" s="1142"/>
      <c r="J84" s="1140"/>
      <c r="K84" s="2" t="s">
        <v>73</v>
      </c>
      <c r="L84" s="154" t="s">
        <v>74</v>
      </c>
      <c r="M84" s="113">
        <v>15000000</v>
      </c>
      <c r="N84" s="113">
        <v>15000000</v>
      </c>
      <c r="O84" s="359"/>
      <c r="P84" s="655"/>
      <c r="Q84" s="610"/>
      <c r="R84" s="610"/>
      <c r="S84" s="1414"/>
      <c r="T84" s="352"/>
      <c r="U84" s="1142"/>
      <c r="V84" s="1142"/>
      <c r="W84" s="609"/>
      <c r="X84" s="1140"/>
      <c r="Y84" s="102"/>
      <c r="Z84" s="2" t="s">
        <v>73</v>
      </c>
      <c r="AA84" s="154" t="s">
        <v>74</v>
      </c>
      <c r="AB84" s="158" t="e">
        <f>+#REF!</f>
        <v>#REF!</v>
      </c>
      <c r="AC84" s="149">
        <v>0</v>
      </c>
      <c r="AD84" s="149"/>
      <c r="AE84" s="149"/>
      <c r="AF84" s="151">
        <v>211</v>
      </c>
      <c r="AG84" s="157" t="e">
        <f>+#REF!-#REF!</f>
        <v>#REF!</v>
      </c>
      <c r="AH84" s="355" t="s">
        <v>3365</v>
      </c>
    </row>
    <row r="85" spans="1:34" ht="37.5" customHeight="1" x14ac:dyDescent="0.25">
      <c r="A85" s="1142"/>
      <c r="B85" s="1142"/>
      <c r="C85" s="1142"/>
      <c r="D85" s="1142"/>
      <c r="E85" s="1142"/>
      <c r="F85" s="1142"/>
      <c r="G85" s="1143"/>
      <c r="H85" s="1142"/>
      <c r="I85" s="1142"/>
      <c r="J85" s="1140"/>
      <c r="K85" s="2" t="s">
        <v>206</v>
      </c>
      <c r="L85" s="154" t="s">
        <v>3250</v>
      </c>
      <c r="M85" s="113"/>
      <c r="N85" s="113"/>
      <c r="O85" s="359"/>
      <c r="P85" s="655"/>
      <c r="Q85" s="610"/>
      <c r="R85" s="610"/>
      <c r="S85" s="1414"/>
      <c r="T85" s="352"/>
      <c r="U85" s="1142"/>
      <c r="V85" s="1142"/>
      <c r="W85" s="609"/>
      <c r="X85" s="1140"/>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42"/>
      <c r="B86" s="1142"/>
      <c r="C86" s="1142"/>
      <c r="D86" s="1142"/>
      <c r="E86" s="1142"/>
      <c r="F86" s="1142"/>
      <c r="G86" s="1143"/>
      <c r="H86" s="1142"/>
      <c r="I86" s="1142"/>
      <c r="J86" s="1140"/>
      <c r="K86" s="2" t="s">
        <v>208</v>
      </c>
      <c r="L86" s="154" t="s">
        <v>3243</v>
      </c>
      <c r="M86" s="113"/>
      <c r="N86" s="113"/>
      <c r="O86" s="359"/>
      <c r="P86" s="655"/>
      <c r="Q86" s="610"/>
      <c r="R86" s="610"/>
      <c r="S86" s="1414"/>
      <c r="T86" s="352"/>
      <c r="U86" s="1142"/>
      <c r="V86" s="1142"/>
      <c r="W86" s="609"/>
      <c r="X86" s="1140"/>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42"/>
      <c r="B87" s="1142"/>
      <c r="C87" s="1142"/>
      <c r="D87" s="1142"/>
      <c r="E87" s="1142"/>
      <c r="F87" s="1142"/>
      <c r="G87" s="1143"/>
      <c r="H87" s="1142"/>
      <c r="I87" s="1142"/>
      <c r="J87" s="1140"/>
      <c r="K87" s="2" t="s">
        <v>203</v>
      </c>
      <c r="L87" s="154" t="s">
        <v>3257</v>
      </c>
      <c r="M87" s="113"/>
      <c r="N87" s="113"/>
      <c r="O87" s="359"/>
      <c r="P87" s="655"/>
      <c r="Q87" s="610"/>
      <c r="R87" s="610"/>
      <c r="S87" s="1414"/>
      <c r="T87" s="352"/>
      <c r="U87" s="1142"/>
      <c r="V87" s="1142"/>
      <c r="W87" s="609"/>
      <c r="X87" s="1140"/>
      <c r="Y87" s="102"/>
      <c r="Z87" s="2" t="s">
        <v>203</v>
      </c>
      <c r="AA87" s="154" t="s">
        <v>3257</v>
      </c>
      <c r="AB87" s="158" t="e">
        <f>+#REF!</f>
        <v>#REF!</v>
      </c>
      <c r="AC87" s="149">
        <v>0</v>
      </c>
      <c r="AD87" s="149"/>
      <c r="AE87" s="149"/>
      <c r="AF87" s="151">
        <v>211</v>
      </c>
      <c r="AG87" s="157" t="e">
        <f>+#REF!-#REF!</f>
        <v>#REF!</v>
      </c>
      <c r="AH87" s="355" t="s">
        <v>3365</v>
      </c>
    </row>
    <row r="88" spans="1:34" ht="38.25" x14ac:dyDescent="0.25">
      <c r="A88" s="1142"/>
      <c r="B88" s="1142"/>
      <c r="C88" s="1142"/>
      <c r="D88" s="1142"/>
      <c r="E88" s="1142"/>
      <c r="F88" s="1142"/>
      <c r="G88" s="1143"/>
      <c r="H88" s="1142"/>
      <c r="I88" s="1142"/>
      <c r="J88" s="1140"/>
      <c r="K88" s="2" t="s">
        <v>210</v>
      </c>
      <c r="L88" s="154" t="s">
        <v>3248</v>
      </c>
      <c r="M88" s="113"/>
      <c r="N88" s="113"/>
      <c r="O88" s="359"/>
      <c r="P88" s="655"/>
      <c r="Q88" s="610"/>
      <c r="R88" s="610"/>
      <c r="S88" s="1414"/>
      <c r="T88" s="352"/>
      <c r="U88" s="1142"/>
      <c r="V88" s="1142"/>
      <c r="W88" s="609"/>
      <c r="X88" s="1140"/>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42" t="s">
        <v>2814</v>
      </c>
      <c r="B89" s="1142" t="s">
        <v>3138</v>
      </c>
      <c r="C89" s="1139" t="s">
        <v>3030</v>
      </c>
      <c r="D89" s="1139" t="s">
        <v>3259</v>
      </c>
      <c r="E89" s="1139" t="s">
        <v>3032</v>
      </c>
      <c r="F89" s="1139" t="s">
        <v>3193</v>
      </c>
      <c r="G89" s="1233"/>
      <c r="H89" s="1139" t="s">
        <v>3052</v>
      </c>
      <c r="I89" s="1139" t="s">
        <v>3227</v>
      </c>
      <c r="J89" s="1142" t="s">
        <v>3461</v>
      </c>
      <c r="K89" s="2" t="s">
        <v>1652</v>
      </c>
      <c r="L89" s="154" t="s">
        <v>3253</v>
      </c>
      <c r="M89" s="113">
        <v>97700000</v>
      </c>
      <c r="N89" s="113">
        <v>56540745</v>
      </c>
      <c r="O89" s="359"/>
      <c r="P89" s="659"/>
      <c r="Q89" s="671"/>
      <c r="R89" s="671"/>
      <c r="S89" s="1418"/>
      <c r="T89" s="352"/>
      <c r="U89" s="1139" t="s">
        <v>3052</v>
      </c>
      <c r="V89" s="1139" t="s">
        <v>3227</v>
      </c>
      <c r="W89" s="608"/>
      <c r="X89" s="1142"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42"/>
      <c r="B90" s="1142"/>
      <c r="C90" s="1140"/>
      <c r="D90" s="1140"/>
      <c r="E90" s="1140"/>
      <c r="F90" s="1140"/>
      <c r="G90" s="1234"/>
      <c r="H90" s="1140"/>
      <c r="I90" s="1140"/>
      <c r="J90" s="1142"/>
      <c r="K90" s="2" t="s">
        <v>3341</v>
      </c>
      <c r="L90" s="154" t="s">
        <v>3342</v>
      </c>
      <c r="M90" s="113">
        <v>300146151</v>
      </c>
      <c r="N90" s="113">
        <v>244968174</v>
      </c>
      <c r="O90" s="359"/>
      <c r="P90" s="660"/>
      <c r="Q90" s="624"/>
      <c r="R90" s="624"/>
      <c r="S90" s="1419"/>
      <c r="T90" s="353"/>
      <c r="U90" s="1140"/>
      <c r="V90" s="1140"/>
      <c r="W90" s="609"/>
      <c r="X90" s="1142"/>
      <c r="Y90" s="102"/>
      <c r="Z90" s="2" t="s">
        <v>3341</v>
      </c>
      <c r="AA90" s="154" t="s">
        <v>3342</v>
      </c>
      <c r="AB90" s="158" t="e">
        <f>+#REF!</f>
        <v>#REF!</v>
      </c>
      <c r="AC90" s="149">
        <v>0</v>
      </c>
      <c r="AD90" s="149"/>
      <c r="AE90" s="149"/>
      <c r="AF90" s="151">
        <v>211</v>
      </c>
      <c r="AG90" s="157"/>
      <c r="AH90" s="355" t="s">
        <v>3364</v>
      </c>
    </row>
    <row r="91" spans="1:34" ht="39" customHeight="1" x14ac:dyDescent="0.25">
      <c r="A91" s="1142"/>
      <c r="B91" s="1142"/>
      <c r="C91" s="1140"/>
      <c r="D91" s="1140"/>
      <c r="E91" s="1141"/>
      <c r="F91" s="1141"/>
      <c r="G91" s="1235"/>
      <c r="H91" s="1141"/>
      <c r="I91" s="1141"/>
      <c r="J91" s="1142"/>
      <c r="K91" s="2" t="s">
        <v>3412</v>
      </c>
      <c r="L91" s="154" t="s">
        <v>3413</v>
      </c>
      <c r="M91" s="113"/>
      <c r="N91" s="113"/>
      <c r="O91" s="369"/>
      <c r="P91" s="661"/>
      <c r="Q91" s="626"/>
      <c r="R91" s="626"/>
      <c r="S91" s="1420"/>
      <c r="T91" s="367"/>
      <c r="U91" s="1141"/>
      <c r="V91" s="1141"/>
      <c r="W91" s="612"/>
      <c r="X91" s="1142"/>
      <c r="Y91" s="102"/>
      <c r="Z91" s="2" t="s">
        <v>3412</v>
      </c>
      <c r="AA91" s="154" t="s">
        <v>3413</v>
      </c>
      <c r="AB91" s="158" t="e">
        <f>+#REF!</f>
        <v>#REF!</v>
      </c>
      <c r="AC91" s="149">
        <v>0</v>
      </c>
      <c r="AD91" s="149"/>
      <c r="AE91" s="241"/>
      <c r="AF91" s="199">
        <v>211</v>
      </c>
      <c r="AG91" s="232"/>
      <c r="AH91" s="355" t="s">
        <v>3365</v>
      </c>
    </row>
    <row r="92" spans="1:34" ht="92.25" customHeight="1" x14ac:dyDescent="0.25">
      <c r="A92" s="1142"/>
      <c r="B92" s="1142"/>
      <c r="C92" s="1141"/>
      <c r="D92" s="1141"/>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42" t="s">
        <v>3408</v>
      </c>
      <c r="B93" s="1142"/>
      <c r="C93" s="1142"/>
      <c r="D93" s="1142"/>
      <c r="E93" s="1142"/>
      <c r="F93" s="1142"/>
      <c r="G93" s="380">
        <f>SUM(G56:G92)</f>
        <v>7265000000</v>
      </c>
      <c r="H93" s="1181"/>
      <c r="I93" s="1196"/>
      <c r="J93" s="1196"/>
      <c r="K93" s="1181"/>
      <c r="L93" s="1196"/>
      <c r="M93" s="380">
        <f>SUM(M56:M92)</f>
        <v>7058962685</v>
      </c>
      <c r="N93" s="380">
        <f>SUM(N56:N92)</f>
        <v>1659830011</v>
      </c>
      <c r="O93" s="267"/>
      <c r="P93" s="650"/>
      <c r="Q93" s="267"/>
      <c r="R93" s="267"/>
      <c r="S93" s="644">
        <f>SUM(S56:S92)</f>
        <v>7025000000</v>
      </c>
      <c r="T93" s="380">
        <f>SUM(T56:T92)</f>
        <v>7125000000</v>
      </c>
      <c r="U93" s="1181"/>
      <c r="V93" s="1196"/>
      <c r="W93" s="1196"/>
      <c r="X93" s="1196"/>
      <c r="Y93" s="1214"/>
      <c r="Z93" s="1181"/>
      <c r="AA93" s="1196"/>
      <c r="AB93" s="133" t="e">
        <f>SUM(AB56:AB92)</f>
        <v>#REF!</v>
      </c>
      <c r="AC93" s="133" t="e">
        <f>SUM(AC56:AC92)</f>
        <v>#REF!</v>
      </c>
      <c r="AD93" s="133"/>
      <c r="AE93" s="133"/>
      <c r="AF93" s="1142"/>
      <c r="AG93" s="1142"/>
      <c r="AH93" s="1142"/>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11"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13"/>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42" t="s">
        <v>3409</v>
      </c>
      <c r="B98" s="1142"/>
      <c r="C98" s="1142"/>
      <c r="D98" s="1142"/>
      <c r="E98" s="1142"/>
      <c r="F98" s="1142"/>
      <c r="G98" s="380">
        <f>SUM(G95:G97)</f>
        <v>65000000</v>
      </c>
      <c r="H98" s="1181"/>
      <c r="I98" s="1196"/>
      <c r="J98" s="1196"/>
      <c r="K98" s="1181"/>
      <c r="L98" s="1196"/>
      <c r="M98" s="380">
        <f>SUM(M95:M97)</f>
        <v>12798885</v>
      </c>
      <c r="N98" s="380">
        <f>SUM(N95:N97)</f>
        <v>11404021</v>
      </c>
      <c r="O98" s="267"/>
      <c r="P98" s="650"/>
      <c r="Q98" s="267"/>
      <c r="R98" s="267"/>
      <c r="S98" s="644">
        <f>SUM(S95:S97)</f>
        <v>65000000</v>
      </c>
      <c r="T98" s="380"/>
      <c r="U98" s="1181"/>
      <c r="V98" s="1196"/>
      <c r="W98" s="1196"/>
      <c r="X98" s="1196"/>
      <c r="Y98" s="1214"/>
      <c r="Z98" s="1181"/>
      <c r="AA98" s="1196"/>
      <c r="AB98" s="133" t="e">
        <f>SUM(AB95:AB97)</f>
        <v>#REF!</v>
      </c>
      <c r="AC98" s="133">
        <f>SUM(AC95:AC97)</f>
        <v>61108759</v>
      </c>
      <c r="AD98" s="133"/>
      <c r="AE98" s="133"/>
      <c r="AF98" s="1142"/>
      <c r="AG98" s="1142"/>
      <c r="AH98" s="1142"/>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130"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132"/>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31"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32"/>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253"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253"/>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12"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12"/>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12"/>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12"/>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12"/>
    </row>
    <row r="111" spans="1:34" ht="25.5" x14ac:dyDescent="0.25">
      <c r="A111" s="1175" t="s">
        <v>2826</v>
      </c>
      <c r="B111" s="1202" t="s">
        <v>2827</v>
      </c>
      <c r="C111" s="1175" t="s">
        <v>2840</v>
      </c>
      <c r="D111" s="1202" t="s">
        <v>434</v>
      </c>
      <c r="E111" s="1175" t="s">
        <v>2870</v>
      </c>
      <c r="F111" s="1202" t="s">
        <v>3149</v>
      </c>
      <c r="G111" s="1188">
        <v>200000000</v>
      </c>
      <c r="H111" s="1139" t="s">
        <v>2876</v>
      </c>
      <c r="I111" s="1139" t="s">
        <v>3216</v>
      </c>
      <c r="J111" s="1219">
        <v>2</v>
      </c>
      <c r="K111" s="2" t="s">
        <v>78</v>
      </c>
      <c r="L111" s="154" t="s">
        <v>79</v>
      </c>
      <c r="M111" s="113"/>
      <c r="N111" s="113"/>
      <c r="O111" s="359"/>
      <c r="P111" s="645"/>
      <c r="Q111" s="624"/>
      <c r="R111" s="624"/>
      <c r="S111" s="1205">
        <v>200000000</v>
      </c>
      <c r="T111" s="1158">
        <v>200000000</v>
      </c>
      <c r="U111" s="1139" t="s">
        <v>2876</v>
      </c>
      <c r="V111" s="1139" t="s">
        <v>3216</v>
      </c>
      <c r="W111" s="608"/>
      <c r="X111" s="1139">
        <v>2</v>
      </c>
      <c r="Y111" s="106">
        <v>0</v>
      </c>
      <c r="Z111" s="2" t="s">
        <v>78</v>
      </c>
      <c r="AA111" s="154" t="s">
        <v>79</v>
      </c>
      <c r="AB111" s="158" t="e">
        <f>+#REF!</f>
        <v>#REF!</v>
      </c>
      <c r="AC111" s="149">
        <v>77177498</v>
      </c>
      <c r="AD111" s="149"/>
      <c r="AE111" s="149"/>
      <c r="AF111" s="151">
        <v>301</v>
      </c>
      <c r="AG111" s="157" t="e">
        <f>+#REF!-#REF!</f>
        <v>#REF!</v>
      </c>
      <c r="AH111" s="1212"/>
    </row>
    <row r="112" spans="1:34" ht="25.5" x14ac:dyDescent="0.25">
      <c r="A112" s="1131"/>
      <c r="B112" s="1203"/>
      <c r="C112" s="1131"/>
      <c r="D112" s="1203"/>
      <c r="E112" s="1131"/>
      <c r="F112" s="1203"/>
      <c r="G112" s="1189"/>
      <c r="H112" s="1140"/>
      <c r="I112" s="1140"/>
      <c r="J112" s="1220"/>
      <c r="K112" s="363" t="s">
        <v>127</v>
      </c>
      <c r="L112" s="171" t="s">
        <v>128</v>
      </c>
      <c r="M112" s="113">
        <v>8000000</v>
      </c>
      <c r="N112" s="113">
        <v>8000000</v>
      </c>
      <c r="O112" s="359"/>
      <c r="P112" s="645"/>
      <c r="Q112" s="624"/>
      <c r="R112" s="624"/>
      <c r="S112" s="1206"/>
      <c r="T112" s="1159"/>
      <c r="U112" s="1140"/>
      <c r="V112" s="1140"/>
      <c r="W112" s="609"/>
      <c r="X112" s="1140"/>
      <c r="Y112" s="102"/>
      <c r="Z112" s="363" t="s">
        <v>127</v>
      </c>
      <c r="AA112" s="171" t="s">
        <v>128</v>
      </c>
      <c r="AB112" s="158" t="e">
        <f>+#REF!</f>
        <v>#REF!</v>
      </c>
      <c r="AC112" s="149">
        <v>42059368</v>
      </c>
      <c r="AD112" s="149"/>
      <c r="AE112" s="241"/>
      <c r="AF112" s="199">
        <v>301</v>
      </c>
      <c r="AG112" s="232" t="e">
        <f>+#REF!-#REF!</f>
        <v>#REF!</v>
      </c>
      <c r="AH112" s="1212"/>
    </row>
    <row r="113" spans="1:34" ht="43.5" customHeight="1" x14ac:dyDescent="0.25">
      <c r="A113" s="1142" t="s">
        <v>3410</v>
      </c>
      <c r="B113" s="1142"/>
      <c r="C113" s="1142"/>
      <c r="D113" s="1142"/>
      <c r="E113" s="1142"/>
      <c r="F113" s="1142"/>
      <c r="G113" s="380">
        <f>SUM(G100:G112)</f>
        <v>1075000000</v>
      </c>
      <c r="H113" s="1181"/>
      <c r="I113" s="1196"/>
      <c r="J113" s="1196"/>
      <c r="K113" s="1181"/>
      <c r="L113" s="1196"/>
      <c r="M113" s="380">
        <f>SUM(M100:M112)</f>
        <v>517695517</v>
      </c>
      <c r="N113" s="380">
        <f>SUM(N100:N112)</f>
        <v>284219985</v>
      </c>
      <c r="O113" s="267"/>
      <c r="P113" s="650"/>
      <c r="Q113" s="267"/>
      <c r="R113" s="267"/>
      <c r="S113" s="644">
        <f>SUM(S100:S112)</f>
        <v>1200000000</v>
      </c>
      <c r="T113" s="380"/>
      <c r="U113" s="1181"/>
      <c r="V113" s="1196"/>
      <c r="W113" s="1196"/>
      <c r="X113" s="1196"/>
      <c r="Y113" s="1214"/>
      <c r="Z113" s="1181" t="s">
        <v>3410</v>
      </c>
      <c r="AA113" s="1196"/>
      <c r="AB113" s="133" t="e">
        <f>SUM(AB100:AB112)</f>
        <v>#REF!</v>
      </c>
      <c r="AC113" s="133" t="e">
        <f>SUM(AC100:AC112)</f>
        <v>#REF!</v>
      </c>
      <c r="AD113" s="133"/>
      <c r="AE113" s="133"/>
      <c r="AF113" s="1142"/>
      <c r="AG113" s="1142"/>
      <c r="AH113" s="1142"/>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131" t="s">
        <v>2880</v>
      </c>
      <c r="B115" s="1131" t="s">
        <v>3215</v>
      </c>
      <c r="C115" s="1131" t="s">
        <v>2882</v>
      </c>
      <c r="D115" s="1131"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132"/>
      <c r="B116" s="1132"/>
      <c r="C116" s="1132"/>
      <c r="D116" s="1132"/>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42" t="s">
        <v>2880</v>
      </c>
      <c r="B119" s="1142" t="s">
        <v>3215</v>
      </c>
      <c r="C119" s="1142" t="s">
        <v>2892</v>
      </c>
      <c r="D119" s="1142" t="s">
        <v>3209</v>
      </c>
      <c r="E119" s="1142" t="s">
        <v>2901</v>
      </c>
      <c r="F119" s="1142" t="s">
        <v>3157</v>
      </c>
      <c r="G119" s="1143">
        <v>400000000</v>
      </c>
      <c r="H119" s="1144" t="s">
        <v>2909</v>
      </c>
      <c r="I119" s="1142" t="s">
        <v>3211</v>
      </c>
      <c r="J119" s="1142">
        <v>10</v>
      </c>
      <c r="K119" s="109" t="s">
        <v>132</v>
      </c>
      <c r="L119" s="154" t="s">
        <v>133</v>
      </c>
      <c r="M119" s="113"/>
      <c r="N119" s="113"/>
      <c r="O119" s="359"/>
      <c r="P119" s="655"/>
      <c r="Q119" s="610"/>
      <c r="R119" s="610"/>
      <c r="S119" s="1414">
        <v>400000000</v>
      </c>
      <c r="T119" s="351">
        <v>400000000</v>
      </c>
      <c r="U119" s="1144" t="s">
        <v>2909</v>
      </c>
      <c r="V119" s="1142" t="s">
        <v>3211</v>
      </c>
      <c r="W119" s="608"/>
      <c r="X119" s="1139">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42"/>
      <c r="B120" s="1142"/>
      <c r="C120" s="1142"/>
      <c r="D120" s="1142"/>
      <c r="E120" s="1142"/>
      <c r="F120" s="1142"/>
      <c r="G120" s="1143"/>
      <c r="H120" s="1144"/>
      <c r="I120" s="1142"/>
      <c r="J120" s="1142"/>
      <c r="K120" s="109" t="s">
        <v>139</v>
      </c>
      <c r="L120" s="154" t="s">
        <v>140</v>
      </c>
      <c r="M120" s="113"/>
      <c r="N120" s="113"/>
      <c r="O120" s="359"/>
      <c r="P120" s="655"/>
      <c r="Q120" s="610"/>
      <c r="R120" s="610"/>
      <c r="S120" s="1414"/>
      <c r="T120" s="352"/>
      <c r="U120" s="1144"/>
      <c r="V120" s="1142"/>
      <c r="W120" s="609"/>
      <c r="X120" s="1140"/>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42"/>
      <c r="B121" s="1142"/>
      <c r="C121" s="1142"/>
      <c r="D121" s="1142"/>
      <c r="E121" s="1142"/>
      <c r="F121" s="1142"/>
      <c r="G121" s="1143"/>
      <c r="H121" s="1144"/>
      <c r="I121" s="1142"/>
      <c r="J121" s="1142"/>
      <c r="K121" s="109" t="s">
        <v>151</v>
      </c>
      <c r="L121" s="154" t="s">
        <v>152</v>
      </c>
      <c r="M121" s="113"/>
      <c r="N121" s="113"/>
      <c r="O121" s="359"/>
      <c r="P121" s="655"/>
      <c r="Q121" s="610"/>
      <c r="R121" s="610"/>
      <c r="S121" s="1414"/>
      <c r="T121" s="352"/>
      <c r="U121" s="1144"/>
      <c r="V121" s="1142"/>
      <c r="W121" s="609"/>
      <c r="X121" s="1140"/>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42"/>
      <c r="B122" s="1142"/>
      <c r="C122" s="1142"/>
      <c r="D122" s="1142"/>
      <c r="E122" s="1142"/>
      <c r="F122" s="1142"/>
      <c r="G122" s="1143"/>
      <c r="H122" s="1144"/>
      <c r="I122" s="1142"/>
      <c r="J122" s="1142"/>
      <c r="K122" s="109" t="s">
        <v>161</v>
      </c>
      <c r="L122" s="154" t="s">
        <v>162</v>
      </c>
      <c r="M122" s="113"/>
      <c r="N122" s="113"/>
      <c r="O122" s="359"/>
      <c r="P122" s="655"/>
      <c r="Q122" s="610"/>
      <c r="R122" s="610"/>
      <c r="S122" s="1414"/>
      <c r="T122" s="352"/>
      <c r="U122" s="1144"/>
      <c r="V122" s="1142"/>
      <c r="W122" s="609"/>
      <c r="X122" s="1140"/>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42"/>
      <c r="B123" s="1142"/>
      <c r="C123" s="1142"/>
      <c r="D123" s="1142"/>
      <c r="E123" s="1142"/>
      <c r="F123" s="1142"/>
      <c r="G123" s="1143"/>
      <c r="H123" s="1144"/>
      <c r="I123" s="1142"/>
      <c r="J123" s="1142"/>
      <c r="K123" s="109" t="s">
        <v>169</v>
      </c>
      <c r="L123" s="154" t="s">
        <v>3214</v>
      </c>
      <c r="M123" s="113"/>
      <c r="N123" s="113"/>
      <c r="O123" s="359"/>
      <c r="P123" s="655"/>
      <c r="Q123" s="610"/>
      <c r="R123" s="610"/>
      <c r="S123" s="1414"/>
      <c r="T123" s="352"/>
      <c r="U123" s="1144"/>
      <c r="V123" s="1142"/>
      <c r="W123" s="609"/>
      <c r="X123" s="1140"/>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130" t="s">
        <v>2880</v>
      </c>
      <c r="B124" s="1130" t="s">
        <v>3215</v>
      </c>
      <c r="C124" s="1130" t="s">
        <v>2892</v>
      </c>
      <c r="D124" s="1130" t="s">
        <v>3209</v>
      </c>
      <c r="E124" s="1130" t="s">
        <v>2901</v>
      </c>
      <c r="F124" s="1130" t="s">
        <v>3157</v>
      </c>
      <c r="G124" s="1133"/>
      <c r="H124" s="1136" t="s">
        <v>2909</v>
      </c>
      <c r="I124" s="1139" t="s">
        <v>3211</v>
      </c>
      <c r="J124" s="1236"/>
      <c r="K124" s="2" t="s">
        <v>177</v>
      </c>
      <c r="L124" s="154" t="s">
        <v>3158</v>
      </c>
      <c r="M124" s="113">
        <v>35000000</v>
      </c>
      <c r="N124" s="113">
        <v>0</v>
      </c>
      <c r="O124" s="359"/>
      <c r="P124" s="659"/>
      <c r="Q124" s="671"/>
      <c r="R124" s="671"/>
      <c r="S124" s="1418"/>
      <c r="T124" s="352"/>
      <c r="U124" s="1136" t="s">
        <v>2909</v>
      </c>
      <c r="V124" s="1139" t="s">
        <v>3211</v>
      </c>
      <c r="W124" s="609"/>
      <c r="X124" s="1140"/>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131"/>
      <c r="B125" s="1131"/>
      <c r="C125" s="1131"/>
      <c r="D125" s="1131"/>
      <c r="E125" s="1131"/>
      <c r="F125" s="1131"/>
      <c r="G125" s="1134"/>
      <c r="H125" s="1137"/>
      <c r="I125" s="1140"/>
      <c r="J125" s="1184"/>
      <c r="K125" s="2" t="s">
        <v>185</v>
      </c>
      <c r="L125" s="154" t="s">
        <v>3212</v>
      </c>
      <c r="M125" s="113"/>
      <c r="N125" s="113"/>
      <c r="O125" s="359"/>
      <c r="P125" s="660"/>
      <c r="Q125" s="624"/>
      <c r="R125" s="624"/>
      <c r="S125" s="1419"/>
      <c r="T125" s="352"/>
      <c r="U125" s="1137"/>
      <c r="V125" s="1140"/>
      <c r="W125" s="609"/>
      <c r="X125" s="1140"/>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131"/>
      <c r="B126" s="1131"/>
      <c r="C126" s="1131"/>
      <c r="D126" s="1131"/>
      <c r="E126" s="1131"/>
      <c r="F126" s="1131"/>
      <c r="G126" s="1134"/>
      <c r="H126" s="1137"/>
      <c r="I126" s="1140"/>
      <c r="J126" s="1184"/>
      <c r="K126" s="2" t="s">
        <v>101</v>
      </c>
      <c r="L126" s="154" t="s">
        <v>102</v>
      </c>
      <c r="M126" s="113"/>
      <c r="N126" s="113"/>
      <c r="O126" s="359"/>
      <c r="P126" s="660"/>
      <c r="Q126" s="624"/>
      <c r="R126" s="624"/>
      <c r="S126" s="1419"/>
      <c r="T126" s="352"/>
      <c r="U126" s="1137"/>
      <c r="V126" s="1140"/>
      <c r="W126" s="609"/>
      <c r="X126" s="1140"/>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131"/>
      <c r="B127" s="1131"/>
      <c r="C127" s="1131"/>
      <c r="D127" s="1131"/>
      <c r="E127" s="1131"/>
      <c r="F127" s="1131"/>
      <c r="G127" s="1134"/>
      <c r="H127" s="1137"/>
      <c r="I127" s="1140"/>
      <c r="J127" s="1184"/>
      <c r="K127" s="2" t="s">
        <v>99</v>
      </c>
      <c r="L127" s="154" t="s">
        <v>3213</v>
      </c>
      <c r="M127" s="113"/>
      <c r="N127" s="113"/>
      <c r="O127" s="359"/>
      <c r="P127" s="660"/>
      <c r="Q127" s="624"/>
      <c r="R127" s="624"/>
      <c r="S127" s="1419"/>
      <c r="T127" s="352"/>
      <c r="U127" s="1137"/>
      <c r="V127" s="1140"/>
      <c r="W127" s="609"/>
      <c r="X127" s="1140"/>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132"/>
      <c r="B128" s="1132"/>
      <c r="C128" s="1132"/>
      <c r="D128" s="1132"/>
      <c r="E128" s="1132"/>
      <c r="F128" s="1132"/>
      <c r="G128" s="1135"/>
      <c r="H128" s="1138"/>
      <c r="I128" s="1141"/>
      <c r="J128" s="1237"/>
      <c r="K128" s="2" t="s">
        <v>103</v>
      </c>
      <c r="L128" s="154" t="s">
        <v>104</v>
      </c>
      <c r="M128" s="113"/>
      <c r="N128" s="113"/>
      <c r="O128" s="359"/>
      <c r="P128" s="661"/>
      <c r="Q128" s="626"/>
      <c r="R128" s="626"/>
      <c r="S128" s="1420"/>
      <c r="T128" s="348"/>
      <c r="U128" s="1138"/>
      <c r="V128" s="1141"/>
      <c r="W128" s="612"/>
      <c r="X128" s="1141"/>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175" t="s">
        <v>2880</v>
      </c>
      <c r="B131" s="1202" t="s">
        <v>3215</v>
      </c>
      <c r="C131" s="1175" t="s">
        <v>2892</v>
      </c>
      <c r="D131" s="1202" t="s">
        <v>3209</v>
      </c>
      <c r="E131" s="1175" t="s">
        <v>2894</v>
      </c>
      <c r="F131" s="1202" t="s">
        <v>3263</v>
      </c>
      <c r="G131" s="1188">
        <v>600000000</v>
      </c>
      <c r="H131" s="1144" t="s">
        <v>2896</v>
      </c>
      <c r="I131" s="1142" t="s">
        <v>3343</v>
      </c>
      <c r="J131" s="1142">
        <v>50</v>
      </c>
      <c r="K131" s="2" t="s">
        <v>39</v>
      </c>
      <c r="L131" s="154" t="s">
        <v>40</v>
      </c>
      <c r="M131" s="113">
        <v>153569675</v>
      </c>
      <c r="N131" s="113">
        <v>144720628</v>
      </c>
      <c r="O131" s="359"/>
      <c r="P131" s="645"/>
      <c r="Q131" s="624"/>
      <c r="R131" s="624"/>
      <c r="S131" s="1205">
        <v>1000000000</v>
      </c>
      <c r="T131" s="1208">
        <v>1000000000</v>
      </c>
      <c r="U131" s="1144" t="s">
        <v>2896</v>
      </c>
      <c r="V131" s="1142" t="s">
        <v>3343</v>
      </c>
      <c r="W131" s="611"/>
      <c r="X131" s="1142">
        <v>50</v>
      </c>
      <c r="Y131" s="106">
        <v>0</v>
      </c>
      <c r="Z131" s="2" t="s">
        <v>39</v>
      </c>
      <c r="AA131" s="154" t="s">
        <v>40</v>
      </c>
      <c r="AB131" s="167" t="e">
        <f>+#REF!</f>
        <v>#REF!</v>
      </c>
      <c r="AC131" s="149">
        <v>115104744</v>
      </c>
      <c r="AD131" s="149"/>
      <c r="AE131" s="149"/>
      <c r="AF131" s="151">
        <v>211</v>
      </c>
      <c r="AG131" s="157" t="e">
        <f>+#REF!-#REF!</f>
        <v>#REF!</v>
      </c>
      <c r="AH131" s="1211" t="s">
        <v>3375</v>
      </c>
    </row>
    <row r="132" spans="1:34" ht="25.5" x14ac:dyDescent="0.25">
      <c r="A132" s="1131"/>
      <c r="B132" s="1203"/>
      <c r="C132" s="1131"/>
      <c r="D132" s="1203"/>
      <c r="E132" s="1131"/>
      <c r="F132" s="1203"/>
      <c r="G132" s="1204"/>
      <c r="H132" s="1144"/>
      <c r="I132" s="1142"/>
      <c r="J132" s="1142"/>
      <c r="K132" s="2" t="s">
        <v>33</v>
      </c>
      <c r="L132" s="154" t="s">
        <v>3152</v>
      </c>
      <c r="M132" s="113">
        <v>450996000</v>
      </c>
      <c r="N132" s="113">
        <v>261980256</v>
      </c>
      <c r="O132" s="359"/>
      <c r="P132" s="645"/>
      <c r="Q132" s="624"/>
      <c r="R132" s="624"/>
      <c r="S132" s="1207"/>
      <c r="T132" s="1210"/>
      <c r="U132" s="1144"/>
      <c r="V132" s="1142"/>
      <c r="W132" s="611"/>
      <c r="X132" s="1142"/>
      <c r="Y132" s="102"/>
      <c r="Z132" s="2" t="s">
        <v>33</v>
      </c>
      <c r="AA132" s="154" t="s">
        <v>3152</v>
      </c>
      <c r="AB132" s="167" t="e">
        <f>+#REF!</f>
        <v>#REF!</v>
      </c>
      <c r="AC132" s="149">
        <v>0</v>
      </c>
      <c r="AD132" s="149"/>
      <c r="AE132" s="149"/>
      <c r="AF132" s="151">
        <v>211</v>
      </c>
      <c r="AG132" s="157" t="e">
        <f>+#REF!-#REF!</f>
        <v>#REF!</v>
      </c>
      <c r="AH132" s="1212"/>
    </row>
    <row r="133" spans="1:34" ht="38.25" x14ac:dyDescent="0.25">
      <c r="A133" s="1132"/>
      <c r="B133" s="1227"/>
      <c r="C133" s="1132"/>
      <c r="D133" s="1227"/>
      <c r="E133" s="1132"/>
      <c r="F133" s="1227"/>
      <c r="G133" s="1228"/>
      <c r="H133" s="1144"/>
      <c r="I133" s="1142"/>
      <c r="J133" s="1142"/>
      <c r="K133" s="363" t="s">
        <v>35</v>
      </c>
      <c r="L133" s="171" t="s">
        <v>3151</v>
      </c>
      <c r="M133" s="113"/>
      <c r="N133" s="113"/>
      <c r="O133" s="359"/>
      <c r="P133" s="645"/>
      <c r="Q133" s="624"/>
      <c r="R133" s="624"/>
      <c r="S133" s="1229"/>
      <c r="T133" s="1230"/>
      <c r="U133" s="1144"/>
      <c r="V133" s="1142"/>
      <c r="W133" s="611"/>
      <c r="X133" s="1142"/>
      <c r="Y133" s="103"/>
      <c r="Z133" s="363" t="s">
        <v>35</v>
      </c>
      <c r="AA133" s="171" t="s">
        <v>3151</v>
      </c>
      <c r="AB133" s="167" t="e">
        <f>+#REF!</f>
        <v>#REF!</v>
      </c>
      <c r="AC133" s="149">
        <v>23418092</v>
      </c>
      <c r="AD133" s="149"/>
      <c r="AE133" s="241"/>
      <c r="AF133" s="199">
        <v>211</v>
      </c>
      <c r="AG133" s="232" t="e">
        <f>+#REF!-#REF!</f>
        <v>#REF!</v>
      </c>
      <c r="AH133" s="1212"/>
    </row>
    <row r="134" spans="1:34" ht="32.25" customHeight="1" x14ac:dyDescent="0.25">
      <c r="A134" s="1142" t="s">
        <v>3411</v>
      </c>
      <c r="B134" s="1142"/>
      <c r="C134" s="1142"/>
      <c r="D134" s="1142"/>
      <c r="E134" s="1142"/>
      <c r="F134" s="1142"/>
      <c r="G134" s="380">
        <f>SUM(G115:G133)</f>
        <v>1255000000</v>
      </c>
      <c r="H134" s="1181"/>
      <c r="I134" s="1196"/>
      <c r="J134" s="1196"/>
      <c r="K134" s="1181"/>
      <c r="L134" s="1196"/>
      <c r="M134" s="380">
        <f>SUM(M115:M133)</f>
        <v>656242322</v>
      </c>
      <c r="N134" s="380">
        <f>SUM(N115:N133)</f>
        <v>422930468</v>
      </c>
      <c r="O134" s="267"/>
      <c r="P134" s="650"/>
      <c r="Q134" s="267"/>
      <c r="R134" s="267"/>
      <c r="S134" s="644">
        <f>SUM(S115:S133)</f>
        <v>1835000000</v>
      </c>
      <c r="T134" s="380"/>
      <c r="U134" s="1181"/>
      <c r="V134" s="1196"/>
      <c r="W134" s="1196"/>
      <c r="X134" s="1196"/>
      <c r="Y134" s="1214"/>
      <c r="Z134" s="1181"/>
      <c r="AA134" s="1196"/>
      <c r="AB134" s="133" t="e">
        <f>SUM(AB115:AB133)</f>
        <v>#REF!</v>
      </c>
      <c r="AC134" s="133" t="e">
        <f>SUM(AC115:AC133)</f>
        <v>#REF!</v>
      </c>
      <c r="AD134" s="133"/>
      <c r="AE134" s="133"/>
      <c r="AF134" s="1142"/>
      <c r="AG134" s="1142"/>
      <c r="AH134" s="1142"/>
    </row>
    <row r="135" spans="1:34" ht="20.25" customHeight="1" x14ac:dyDescent="0.25">
      <c r="A135" s="1251"/>
      <c r="B135" s="1251"/>
      <c r="C135" s="1251"/>
      <c r="D135" s="1251"/>
      <c r="E135" s="1251"/>
      <c r="F135" s="1251"/>
      <c r="G135" s="281"/>
      <c r="H135" s="1252"/>
      <c r="I135" s="1252"/>
      <c r="J135" s="1252"/>
      <c r="K135" s="361"/>
      <c r="L135" s="361"/>
      <c r="M135" s="361"/>
      <c r="N135" s="361"/>
      <c r="O135" s="361"/>
      <c r="P135" s="663"/>
      <c r="Q135" s="614"/>
      <c r="R135" s="614"/>
      <c r="S135" s="281"/>
      <c r="T135" s="281"/>
      <c r="U135" s="1252"/>
      <c r="V135" s="1252"/>
      <c r="W135" s="1252"/>
      <c r="X135" s="1252"/>
      <c r="Y135" s="280"/>
      <c r="Z135" s="1251"/>
      <c r="AA135" s="1251"/>
      <c r="AB135" s="1251"/>
      <c r="AC135" s="1251"/>
      <c r="AD135" s="1251"/>
      <c r="AE135" s="1251"/>
      <c r="AF135" s="1251"/>
      <c r="AG135" s="360"/>
      <c r="AH135" s="360"/>
    </row>
    <row r="136" spans="1:34" ht="15" customHeight="1" x14ac:dyDescent="0.25">
      <c r="A136" s="1142" t="s">
        <v>622</v>
      </c>
      <c r="B136" s="1142"/>
      <c r="C136" s="1142"/>
      <c r="D136" s="1142"/>
      <c r="E136" s="1142"/>
      <c r="F136" s="1142"/>
      <c r="G136" s="380">
        <f>+G134+G113+G98+G93+G54+G21+G9</f>
        <v>13293000000</v>
      </c>
      <c r="H136" s="1181"/>
      <c r="I136" s="1196"/>
      <c r="J136" s="1196"/>
      <c r="K136" s="1181"/>
      <c r="L136" s="1196"/>
      <c r="M136" s="133"/>
      <c r="N136" s="133"/>
      <c r="O136" s="267"/>
      <c r="P136" s="650"/>
      <c r="Q136" s="267"/>
      <c r="R136" s="267"/>
      <c r="S136" s="644">
        <f>+S134+S113+S98+S93+S54+S21+S9</f>
        <v>13839000000</v>
      </c>
      <c r="T136" s="380">
        <f>SUM(T4:T133)</f>
        <v>23079000000</v>
      </c>
      <c r="U136" s="1181"/>
      <c r="V136" s="1196"/>
      <c r="W136" s="1196"/>
      <c r="X136" s="1196"/>
      <c r="Y136" s="1214"/>
      <c r="Z136" s="1181" t="s">
        <v>622</v>
      </c>
      <c r="AA136" s="1196"/>
      <c r="AB136" s="380" t="e">
        <f>+AB134+AB113+AB98+AB93+AB54+AB21+AB9</f>
        <v>#REF!</v>
      </c>
      <c r="AC136" s="380" t="e">
        <f>+AC134+AC113+AC98+AC93+AC54+AC21+AC9</f>
        <v>#REF!</v>
      </c>
      <c r="AD136" s="133"/>
      <c r="AE136" s="133"/>
      <c r="AF136" s="1142"/>
      <c r="AG136" s="1142" t="e">
        <f>+#REF!-#REF!</f>
        <v>#REF!</v>
      </c>
      <c r="AH136" s="1142"/>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24" t="s">
        <v>3302</v>
      </c>
      <c r="B138" s="1225"/>
      <c r="C138" s="1225"/>
      <c r="D138" s="1225"/>
      <c r="E138" s="1225"/>
      <c r="F138" s="1226"/>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24" t="s">
        <v>3302</v>
      </c>
      <c r="V138" s="1225"/>
      <c r="W138" s="1225"/>
      <c r="X138" s="1225"/>
      <c r="Y138" s="1225"/>
      <c r="Z138" s="1225"/>
      <c r="AA138" s="1226"/>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24" t="s">
        <v>3303</v>
      </c>
      <c r="B139" s="1225"/>
      <c r="C139" s="1225"/>
      <c r="D139" s="1225"/>
      <c r="E139" s="1225"/>
      <c r="F139" s="1226"/>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24" t="s">
        <v>3303</v>
      </c>
      <c r="V139" s="1225"/>
      <c r="W139" s="1225"/>
      <c r="X139" s="1225"/>
      <c r="Y139" s="1225"/>
      <c r="Z139" s="1225"/>
      <c r="AA139" s="1226"/>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24" t="s">
        <v>3304</v>
      </c>
      <c r="B140" s="1225"/>
      <c r="C140" s="1225"/>
      <c r="D140" s="1225"/>
      <c r="E140" s="1225"/>
      <c r="F140" s="1226"/>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24" t="s">
        <v>3304</v>
      </c>
      <c r="V140" s="1225"/>
      <c r="W140" s="1225"/>
      <c r="X140" s="1225"/>
      <c r="Y140" s="1225"/>
      <c r="Z140" s="1225"/>
      <c r="AA140" s="1226"/>
      <c r="AB140" s="133" t="e">
        <f>SUMIF($AF$4:$AF$133,"310",$AB$4:$AB$133)</f>
        <v>#REF!</v>
      </c>
      <c r="AC140" s="133" t="e">
        <f>SUMIF($AF$4:$AF$133,"310",$AC$4:$AC$133)</f>
        <v>#REF!</v>
      </c>
      <c r="AD140" s="133"/>
      <c r="AE140" s="133"/>
      <c r="AF140" s="296">
        <v>310</v>
      </c>
      <c r="AG140" s="133" t="e">
        <f>SUMIF($AF$4:$AF$133,"310",$AG$4:$AG$133)</f>
        <v>#REF!</v>
      </c>
      <c r="AH140" s="133"/>
    </row>
    <row r="141" spans="1:34" x14ac:dyDescent="0.25">
      <c r="A141" s="1221" t="s">
        <v>443</v>
      </c>
      <c r="B141" s="1222"/>
      <c r="C141" s="1222"/>
      <c r="D141" s="1222"/>
      <c r="E141" s="1222"/>
      <c r="F141" s="1223"/>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21" t="s">
        <v>443</v>
      </c>
      <c r="V141" s="1222"/>
      <c r="W141" s="1222"/>
      <c r="X141" s="1222"/>
      <c r="Y141" s="1222"/>
      <c r="Z141" s="1222"/>
      <c r="AA141" s="1223"/>
      <c r="AB141" s="133" t="e">
        <f>SUMIF($AF$4:$AF$133,"410",$AB$4:$AB$133)</f>
        <v>#REF!</v>
      </c>
      <c r="AC141" s="133" t="e">
        <f>SUMIF($AF$4:$AF$133,"410",$AC$4:$AC$133)</f>
        <v>#REF!</v>
      </c>
      <c r="AD141" s="133"/>
      <c r="AE141" s="133"/>
      <c r="AF141" s="296">
        <v>410</v>
      </c>
      <c r="AG141" s="133" t="e">
        <f>SUMIF($AF$4:$AF$133,"410",$AG$4:$AG$133)</f>
        <v>#REF!</v>
      </c>
      <c r="AH141" s="133"/>
    </row>
    <row r="142" spans="1:34" x14ac:dyDescent="0.25">
      <c r="A142" s="1221" t="s">
        <v>3305</v>
      </c>
      <c r="B142" s="1222"/>
      <c r="C142" s="1222"/>
      <c r="D142" s="1222"/>
      <c r="E142" s="1222"/>
      <c r="F142" s="1223"/>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21" t="s">
        <v>3305</v>
      </c>
      <c r="V142" s="1222"/>
      <c r="W142" s="1222"/>
      <c r="X142" s="1222"/>
      <c r="Y142" s="1222"/>
      <c r="Z142" s="1222"/>
      <c r="AA142" s="1223"/>
      <c r="AB142" s="133" t="e">
        <f>SUMIF($AF$4:$AF$133,"510",$AB$4:$AB$133)</f>
        <v>#REF!</v>
      </c>
      <c r="AC142" s="133" t="e">
        <f>SUMIF($AF$4:$AF$133,"510",$AC$4:$AC$133)</f>
        <v>#REF!</v>
      </c>
      <c r="AD142" s="133"/>
      <c r="AE142" s="133"/>
      <c r="AF142" s="296">
        <v>510</v>
      </c>
      <c r="AG142" s="133" t="e">
        <f>SUMIF($AF$4:$AF$133,"510",$AG$4:$AG$133)</f>
        <v>#REF!</v>
      </c>
      <c r="AH142" s="133"/>
    </row>
    <row r="143" spans="1:34" x14ac:dyDescent="0.25">
      <c r="A143" s="1221" t="s">
        <v>3306</v>
      </c>
      <c r="B143" s="1222"/>
      <c r="C143" s="1222"/>
      <c r="D143" s="1222"/>
      <c r="E143" s="1222"/>
      <c r="F143" s="1223"/>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21" t="s">
        <v>3306</v>
      </c>
      <c r="V143" s="1222"/>
      <c r="W143" s="1222"/>
      <c r="X143" s="1222"/>
      <c r="Y143" s="1222"/>
      <c r="Z143" s="1222"/>
      <c r="AA143" s="1223"/>
      <c r="AB143" s="133" t="e">
        <f>SUMIF($AF$4:$AF$133,"520",$AB$4:$AB$133)</f>
        <v>#REF!</v>
      </c>
      <c r="AC143" s="133" t="e">
        <f>SUMIF($AF$4:$AF$133,"520",$AC$4:$AC$133)</f>
        <v>#REF!</v>
      </c>
      <c r="AD143" s="133"/>
      <c r="AE143" s="133"/>
      <c r="AF143" s="296">
        <v>520</v>
      </c>
      <c r="AG143" s="133" t="e">
        <f>SUMIF($AF$4:$AF$133,"520",$AG$4:$AG$133)</f>
        <v>#REF!</v>
      </c>
      <c r="AH143" s="133"/>
    </row>
    <row r="144" spans="1:34" x14ac:dyDescent="0.25">
      <c r="A144" s="1221" t="s">
        <v>3308</v>
      </c>
      <c r="B144" s="1222"/>
      <c r="C144" s="1222"/>
      <c r="D144" s="1222"/>
      <c r="E144" s="1222"/>
      <c r="F144" s="1223"/>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21" t="s">
        <v>3308</v>
      </c>
      <c r="V144" s="1222"/>
      <c r="W144" s="1222"/>
      <c r="X144" s="1222"/>
      <c r="Y144" s="1222"/>
      <c r="Z144" s="1222"/>
      <c r="AA144" s="1223"/>
      <c r="AB144" s="3" t="e">
        <f>SUM(AB138:AB143)</f>
        <v>#REF!</v>
      </c>
      <c r="AC144" s="3" t="e">
        <f>SUM(AC138:AC143)</f>
        <v>#REF!</v>
      </c>
      <c r="AD144" s="3"/>
      <c r="AE144" s="3"/>
      <c r="AF144" s="4"/>
      <c r="AG144" s="3" t="e">
        <f>SUM(AG138:AG143)</f>
        <v>#REF!</v>
      </c>
      <c r="AH144" s="3"/>
    </row>
    <row r="145" spans="1:34" x14ac:dyDescent="0.25">
      <c r="A145" s="1221" t="s">
        <v>3307</v>
      </c>
      <c r="B145" s="1222"/>
      <c r="C145" s="1222"/>
      <c r="D145" s="1222"/>
      <c r="E145" s="1222"/>
      <c r="F145" s="1223"/>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21" t="s">
        <v>3307</v>
      </c>
      <c r="V145" s="1222"/>
      <c r="W145" s="1222"/>
      <c r="X145" s="1222"/>
      <c r="Y145" s="1222"/>
      <c r="Z145" s="1222"/>
      <c r="AA145" s="1223"/>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H136:J136"/>
    <mergeCell ref="K136:L136"/>
    <mergeCell ref="U136:Y136"/>
    <mergeCell ref="Z136:AA136"/>
    <mergeCell ref="AF136:AH136"/>
    <mergeCell ref="U131:U133"/>
    <mergeCell ref="V131:V133"/>
    <mergeCell ref="X131:X133"/>
    <mergeCell ref="AH131:AH133"/>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F56:F58"/>
    <mergeCell ref="U60:U62"/>
    <mergeCell ref="V60:V62"/>
    <mergeCell ref="AH49:AH51"/>
    <mergeCell ref="A54:F54"/>
    <mergeCell ref="H54:J54"/>
    <mergeCell ref="K54:L54"/>
    <mergeCell ref="U54:Y54"/>
    <mergeCell ref="Z54:AA54"/>
    <mergeCell ref="AF54:AH54"/>
    <mergeCell ref="A47:A48"/>
    <mergeCell ref="B47:B48"/>
    <mergeCell ref="C47:C48"/>
    <mergeCell ref="D47:D48"/>
    <mergeCell ref="F43:F46"/>
    <mergeCell ref="G43:G46"/>
    <mergeCell ref="H43:H46"/>
    <mergeCell ref="I43:I46"/>
    <mergeCell ref="J43:J46"/>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40"/>
      <c r="H1" s="1440"/>
      <c r="I1" s="1440"/>
      <c r="J1" s="1440"/>
      <c r="K1" s="1440"/>
      <c r="L1" s="1440"/>
      <c r="M1" s="1440"/>
      <c r="N1" s="1440"/>
      <c r="O1" s="1440"/>
      <c r="P1" s="876"/>
      <c r="Q1" s="895"/>
      <c r="R1" s="895"/>
      <c r="S1" s="895"/>
      <c r="T1" s="895"/>
      <c r="U1" s="895"/>
      <c r="V1" s="895"/>
      <c r="W1" s="895"/>
      <c r="X1" s="1438"/>
      <c r="Y1" s="1438"/>
      <c r="Z1" s="1438"/>
      <c r="AA1" s="1438"/>
      <c r="AB1" s="1438"/>
      <c r="AC1" s="1438"/>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148" t="s">
        <v>3139</v>
      </c>
      <c r="B3" s="1148"/>
      <c r="C3" s="1148" t="s">
        <v>4179</v>
      </c>
      <c r="D3" s="1429" t="s">
        <v>4171</v>
      </c>
      <c r="E3" s="1430"/>
      <c r="F3" s="1431"/>
      <c r="G3" s="1149" t="s">
        <v>4174</v>
      </c>
      <c r="H3" s="1149"/>
      <c r="I3" s="1149" t="s">
        <v>4175</v>
      </c>
      <c r="J3" s="1149" t="s">
        <v>4176</v>
      </c>
      <c r="K3" s="1149"/>
      <c r="L3" s="1149"/>
      <c r="M3" s="893"/>
      <c r="N3" s="893"/>
      <c r="O3" s="1374" t="s">
        <v>447</v>
      </c>
      <c r="P3" s="1434" t="s">
        <v>3347</v>
      </c>
      <c r="Q3" s="1375" t="s">
        <v>3333</v>
      </c>
      <c r="R3" s="1376"/>
      <c r="S3" s="1376"/>
      <c r="T3" s="1376"/>
      <c r="U3" s="1376"/>
      <c r="V3" s="1376"/>
      <c r="W3" s="1376" t="s">
        <v>3333</v>
      </c>
      <c r="X3" s="1376"/>
      <c r="Y3" s="1376"/>
      <c r="Z3" s="1376"/>
      <c r="AA3" s="1376"/>
      <c r="AB3" s="1376"/>
      <c r="AC3" s="1377"/>
    </row>
    <row r="4" spans="1:31" ht="64.900000000000006" customHeight="1" x14ac:dyDescent="0.25">
      <c r="A4" s="1148"/>
      <c r="B4" s="1148"/>
      <c r="C4" s="1148"/>
      <c r="D4" s="866" t="s">
        <v>4178</v>
      </c>
      <c r="E4" s="866" t="s">
        <v>4173</v>
      </c>
      <c r="F4" s="866" t="s">
        <v>4172</v>
      </c>
      <c r="G4" s="867" t="s">
        <v>1</v>
      </c>
      <c r="H4" s="867" t="s">
        <v>4174</v>
      </c>
      <c r="I4" s="1149"/>
      <c r="J4" s="867" t="s">
        <v>4178</v>
      </c>
      <c r="K4" s="867" t="s">
        <v>4173</v>
      </c>
      <c r="L4" s="867" t="s">
        <v>4177</v>
      </c>
      <c r="M4" s="867" t="s">
        <v>460</v>
      </c>
      <c r="N4" s="867" t="s">
        <v>462</v>
      </c>
      <c r="O4" s="1374"/>
      <c r="P4" s="1434"/>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42" t="s">
        <v>3087</v>
      </c>
      <c r="B5" s="1142" t="s">
        <v>3194</v>
      </c>
      <c r="C5" s="1142" t="str">
        <f>+'PLANINDICATIVO PD MAYO'!J3</f>
        <v>REVISIÓN 100% DE LA NORMATIVIDAD VIGENTE Y REESTRUCTURACIÓN ACADÉMICO - ADMINISTRATIVA</v>
      </c>
      <c r="D5" s="1142" t="s">
        <v>3275</v>
      </c>
      <c r="E5" s="1142"/>
      <c r="F5" s="1439">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42"/>
      <c r="B6" s="1142"/>
      <c r="C6" s="1142"/>
      <c r="D6" s="1142"/>
      <c r="E6" s="1142"/>
      <c r="F6" s="1439"/>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20" t="s">
        <v>4221</v>
      </c>
      <c r="B7" s="1191"/>
      <c r="C7" s="1191"/>
      <c r="D7" s="1191"/>
      <c r="E7" s="1191"/>
      <c r="F7" s="1191"/>
      <c r="G7" s="1191"/>
      <c r="H7" s="1191"/>
      <c r="I7" s="1191"/>
      <c r="J7" s="1191"/>
      <c r="K7" s="1191"/>
      <c r="L7" s="1191"/>
      <c r="M7" s="1191"/>
      <c r="N7" s="1191"/>
      <c r="O7" s="1191"/>
      <c r="P7" s="1428"/>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42" t="s">
        <v>3091</v>
      </c>
      <c r="B8" s="1142" t="s">
        <v>3092</v>
      </c>
      <c r="C8" s="1139" t="str">
        <f>+'PLANINDICATIVO PD MAYO'!J5</f>
        <v xml:space="preserve">CONSOLIDACIÓN DE LA CULTURA DE LA COMUNICACIÓN (VER METAS EN TRANSVERSALIDAD 1) </v>
      </c>
      <c r="D8" s="1142" t="s">
        <v>3276</v>
      </c>
      <c r="E8" s="1142"/>
      <c r="F8" s="1439">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42"/>
      <c r="B9" s="1142"/>
      <c r="C9" s="1140"/>
      <c r="D9" s="1142"/>
      <c r="E9" s="1142"/>
      <c r="F9" s="1439"/>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42"/>
      <c r="B10" s="1142"/>
      <c r="C10" s="1140"/>
      <c r="D10" s="1142"/>
      <c r="E10" s="1142"/>
      <c r="F10" s="1439"/>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42"/>
      <c r="B11" s="1142"/>
      <c r="C11" s="1140"/>
      <c r="D11" s="1142"/>
      <c r="E11" s="1142"/>
      <c r="F11" s="1439"/>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42"/>
      <c r="B12" s="1142"/>
      <c r="C12" s="1141"/>
      <c r="D12" s="1142"/>
      <c r="E12" s="1142"/>
      <c r="F12" s="1439"/>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20" t="s">
        <v>4286</v>
      </c>
      <c r="B13" s="1191"/>
      <c r="C13" s="1191"/>
      <c r="D13" s="1191"/>
      <c r="E13" s="1191"/>
      <c r="F13" s="1191"/>
      <c r="G13" s="1191"/>
      <c r="H13" s="1191"/>
      <c r="I13" s="1191"/>
      <c r="J13" s="1191"/>
      <c r="K13" s="1191"/>
      <c r="L13" s="1191"/>
      <c r="M13" s="1191"/>
      <c r="N13" s="1191"/>
      <c r="O13" s="1191"/>
      <c r="P13" s="1428"/>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39" t="s">
        <v>4285</v>
      </c>
      <c r="B14" s="1139"/>
      <c r="C14" s="1139"/>
      <c r="D14" s="1139"/>
      <c r="E14" s="1139"/>
      <c r="F14" s="1139"/>
      <c r="G14" s="1139"/>
      <c r="H14" s="1139"/>
      <c r="I14" s="1139"/>
      <c r="J14" s="1139"/>
      <c r="K14" s="1139"/>
      <c r="L14" s="1139"/>
      <c r="M14" s="1139"/>
      <c r="N14" s="1139"/>
      <c r="O14" s="1139"/>
      <c r="P14" s="1139"/>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196" t="s">
        <v>4223</v>
      </c>
      <c r="B15" s="1196"/>
      <c r="C15" s="1196"/>
      <c r="D15" s="1196"/>
      <c r="E15" s="1196"/>
      <c r="F15" s="1196"/>
      <c r="G15" s="1196"/>
      <c r="H15" s="1196"/>
      <c r="I15" s="1196"/>
      <c r="J15" s="1196"/>
      <c r="K15" s="1196"/>
      <c r="L15" s="1196"/>
      <c r="M15" s="1196"/>
      <c r="N15" s="1196"/>
      <c r="O15" s="1196"/>
      <c r="P15" s="1214"/>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148" t="s">
        <v>3139</v>
      </c>
      <c r="B18" s="1148"/>
      <c r="C18" s="1148" t="s">
        <v>4179</v>
      </c>
      <c r="D18" s="1429" t="s">
        <v>4171</v>
      </c>
      <c r="E18" s="1430"/>
      <c r="F18" s="1431"/>
      <c r="G18" s="1149" t="s">
        <v>4174</v>
      </c>
      <c r="H18" s="1149"/>
      <c r="I18" s="1149" t="s">
        <v>4175</v>
      </c>
      <c r="J18" s="1149" t="s">
        <v>4176</v>
      </c>
      <c r="K18" s="1149"/>
      <c r="L18" s="1149"/>
      <c r="M18" s="893"/>
      <c r="N18" s="893"/>
      <c r="O18" s="1374" t="s">
        <v>447</v>
      </c>
      <c r="P18" s="1434" t="s">
        <v>3347</v>
      </c>
      <c r="Q18" s="1375" t="s">
        <v>3333</v>
      </c>
      <c r="R18" s="1376"/>
      <c r="S18" s="1376"/>
      <c r="T18" s="1376"/>
      <c r="U18" s="1376"/>
      <c r="V18" s="1376"/>
      <c r="W18" s="1376" t="s">
        <v>3333</v>
      </c>
      <c r="X18" s="1376"/>
      <c r="Y18" s="1376"/>
      <c r="Z18" s="1376"/>
      <c r="AA18" s="1376"/>
      <c r="AB18" s="1376"/>
      <c r="AC18" s="1377"/>
    </row>
    <row r="19" spans="1:31" ht="43.9" customHeight="1" x14ac:dyDescent="0.25">
      <c r="A19" s="1148"/>
      <c r="B19" s="1148"/>
      <c r="C19" s="1148"/>
      <c r="D19" s="866" t="s">
        <v>4178</v>
      </c>
      <c r="E19" s="866" t="s">
        <v>4173</v>
      </c>
      <c r="F19" s="866" t="s">
        <v>4172</v>
      </c>
      <c r="G19" s="867" t="s">
        <v>1</v>
      </c>
      <c r="H19" s="867" t="s">
        <v>4174</v>
      </c>
      <c r="I19" s="1149"/>
      <c r="J19" s="867" t="s">
        <v>4178</v>
      </c>
      <c r="K19" s="867" t="s">
        <v>4173</v>
      </c>
      <c r="L19" s="867" t="s">
        <v>4177</v>
      </c>
      <c r="M19" s="867" t="s">
        <v>460</v>
      </c>
      <c r="N19" s="867" t="s">
        <v>462</v>
      </c>
      <c r="O19" s="1374"/>
      <c r="P19" s="1434"/>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42" t="s">
        <v>3106</v>
      </c>
      <c r="B20" s="1142" t="s">
        <v>3700</v>
      </c>
      <c r="C20" s="1142" t="str">
        <f>+'PLANINDICATIVO PD MAYO'!J8</f>
        <v>21 PROGRAMAS ACOMPAÑADOS</v>
      </c>
      <c r="D20" s="1142" t="s">
        <v>3638</v>
      </c>
      <c r="E20" s="1142"/>
      <c r="F20" s="1436">
        <f>+'PLANINDICATIVO PD MAYO'!O8</f>
        <v>7</v>
      </c>
      <c r="G20" s="811" t="s">
        <v>3771</v>
      </c>
      <c r="H20" s="165" t="s">
        <v>3770</v>
      </c>
      <c r="I20" s="858" t="s">
        <v>4198</v>
      </c>
      <c r="J20" s="165" t="s">
        <v>4197</v>
      </c>
      <c r="K20" s="165"/>
      <c r="L20" s="165"/>
      <c r="M20" s="166"/>
      <c r="N20" s="167"/>
      <c r="O20" s="152">
        <v>520</v>
      </c>
      <c r="P20" s="1200"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42"/>
      <c r="B21" s="1142"/>
      <c r="C21" s="1142"/>
      <c r="D21" s="1142"/>
      <c r="E21" s="1142"/>
      <c r="F21" s="1142"/>
      <c r="G21" s="811" t="s">
        <v>3772</v>
      </c>
      <c r="H21" s="165" t="s">
        <v>3774</v>
      </c>
      <c r="I21" s="165" t="s">
        <v>4200</v>
      </c>
      <c r="J21" s="165" t="s">
        <v>4199</v>
      </c>
      <c r="K21" s="165"/>
      <c r="L21" s="165"/>
      <c r="M21" s="166"/>
      <c r="N21" s="167"/>
      <c r="O21" s="561">
        <v>520</v>
      </c>
      <c r="P21" s="1200"/>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42"/>
      <c r="B22" s="1142"/>
      <c r="C22" s="1142"/>
      <c r="D22" s="1142"/>
      <c r="E22" s="1142"/>
      <c r="F22" s="1142"/>
      <c r="G22" s="811" t="s">
        <v>3773</v>
      </c>
      <c r="H22" s="165" t="s">
        <v>3416</v>
      </c>
      <c r="I22" s="165"/>
      <c r="J22" s="165"/>
      <c r="K22" s="165"/>
      <c r="L22" s="165"/>
      <c r="M22" s="166"/>
      <c r="N22" s="167"/>
      <c r="O22" s="561">
        <v>520</v>
      </c>
      <c r="P22" s="1200"/>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42"/>
      <c r="B23" s="1142"/>
      <c r="C23" s="1142"/>
      <c r="D23" s="1142"/>
      <c r="E23" s="1142"/>
      <c r="F23" s="1142"/>
      <c r="G23" s="811" t="s">
        <v>3775</v>
      </c>
      <c r="H23" s="165" t="s">
        <v>3776</v>
      </c>
      <c r="I23" s="165" t="s">
        <v>4202</v>
      </c>
      <c r="J23" s="165" t="s">
        <v>4201</v>
      </c>
      <c r="K23" s="165"/>
      <c r="L23" s="165"/>
      <c r="M23" s="166"/>
      <c r="N23" s="167"/>
      <c r="O23" s="561">
        <v>520</v>
      </c>
      <c r="P23" s="1200"/>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42"/>
      <c r="B24" s="1142"/>
      <c r="C24" s="1142"/>
      <c r="D24" s="1142"/>
      <c r="E24" s="1142"/>
      <c r="F24" s="1142"/>
      <c r="G24" s="811" t="s">
        <v>3778</v>
      </c>
      <c r="H24" s="165" t="s">
        <v>3777</v>
      </c>
      <c r="I24" s="165" t="s">
        <v>4204</v>
      </c>
      <c r="J24" s="859" t="s">
        <v>4203</v>
      </c>
      <c r="K24" s="165"/>
      <c r="L24" s="165"/>
      <c r="M24" s="166"/>
      <c r="N24" s="167"/>
      <c r="O24" s="561">
        <v>520</v>
      </c>
      <c r="P24" s="1200"/>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42"/>
      <c r="B25" s="1142"/>
      <c r="C25" s="1142"/>
      <c r="D25" s="1142"/>
      <c r="E25" s="1142"/>
      <c r="F25" s="1142"/>
      <c r="G25" s="811" t="s">
        <v>3779</v>
      </c>
      <c r="H25" s="165" t="s">
        <v>3780</v>
      </c>
      <c r="I25" s="165"/>
      <c r="J25" s="165"/>
      <c r="K25" s="165"/>
      <c r="L25" s="165"/>
      <c r="M25" s="166"/>
      <c r="N25" s="167"/>
      <c r="O25" s="561">
        <v>520</v>
      </c>
      <c r="P25" s="1201"/>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20" t="s">
        <v>4219</v>
      </c>
      <c r="B26" s="1191"/>
      <c r="C26" s="1191"/>
      <c r="D26" s="1191"/>
      <c r="E26" s="1191"/>
      <c r="F26" s="1191"/>
      <c r="G26" s="1191"/>
      <c r="H26" s="1191"/>
      <c r="I26" s="1191"/>
      <c r="J26" s="1191"/>
      <c r="K26" s="1191"/>
      <c r="L26" s="1191"/>
      <c r="M26" s="1191"/>
      <c r="N26" s="1191"/>
      <c r="O26" s="1191"/>
      <c r="P26" s="1428"/>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42" t="s">
        <v>3099</v>
      </c>
      <c r="B27" s="1142"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354"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42"/>
      <c r="B28" s="1142"/>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354"/>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354"/>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20" t="s">
        <v>4224</v>
      </c>
      <c r="B30" s="1191"/>
      <c r="C30" s="1191"/>
      <c r="D30" s="1191"/>
      <c r="E30" s="1191"/>
      <c r="F30" s="1191"/>
      <c r="G30" s="1191"/>
      <c r="H30" s="1191"/>
      <c r="I30" s="1191"/>
      <c r="J30" s="1191"/>
      <c r="K30" s="1191"/>
      <c r="L30" s="1191"/>
      <c r="M30" s="1191"/>
      <c r="N30" s="1191"/>
      <c r="O30" s="1191"/>
      <c r="P30" s="1428"/>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181" t="s">
        <v>4225</v>
      </c>
      <c r="B31" s="1196"/>
      <c r="C31" s="1196"/>
      <c r="D31" s="1196"/>
      <c r="E31" s="1196"/>
      <c r="F31" s="1196"/>
      <c r="G31" s="1196"/>
      <c r="H31" s="1196"/>
      <c r="I31" s="1196"/>
      <c r="J31" s="1196"/>
      <c r="K31" s="1196"/>
      <c r="L31" s="1196"/>
      <c r="M31" s="1196"/>
      <c r="N31" s="1196"/>
      <c r="O31" s="1196"/>
      <c r="P31" s="1214"/>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148" t="s">
        <v>3139</v>
      </c>
      <c r="B34" s="1148"/>
      <c r="C34" s="1148" t="s">
        <v>4179</v>
      </c>
      <c r="D34" s="1429" t="s">
        <v>4171</v>
      </c>
      <c r="E34" s="1430"/>
      <c r="F34" s="1431"/>
      <c r="G34" s="1149" t="s">
        <v>4174</v>
      </c>
      <c r="H34" s="1149"/>
      <c r="I34" s="1149" t="s">
        <v>4175</v>
      </c>
      <c r="J34" s="1149" t="s">
        <v>4176</v>
      </c>
      <c r="K34" s="1149"/>
      <c r="L34" s="1149"/>
      <c r="M34" s="893"/>
      <c r="N34" s="893"/>
      <c r="O34" s="1374" t="s">
        <v>447</v>
      </c>
      <c r="P34" s="1434" t="s">
        <v>3347</v>
      </c>
      <c r="Q34" s="1435" t="s">
        <v>3333</v>
      </c>
      <c r="R34" s="1435"/>
      <c r="S34" s="1435"/>
      <c r="T34" s="1435"/>
      <c r="U34" s="1435"/>
      <c r="V34" s="1435"/>
      <c r="W34" s="1435" t="s">
        <v>3333</v>
      </c>
      <c r="X34" s="1435"/>
      <c r="Y34" s="1435"/>
      <c r="Z34" s="1435"/>
      <c r="AA34" s="1435"/>
      <c r="AB34" s="1435"/>
      <c r="AC34" s="1435"/>
    </row>
    <row r="35" spans="1:29" ht="42" customHeight="1" x14ac:dyDescent="0.25">
      <c r="A35" s="1148"/>
      <c r="B35" s="1148"/>
      <c r="C35" s="1148"/>
      <c r="D35" s="866" t="s">
        <v>4178</v>
      </c>
      <c r="E35" s="866" t="s">
        <v>4173</v>
      </c>
      <c r="F35" s="866" t="s">
        <v>4172</v>
      </c>
      <c r="G35" s="867" t="s">
        <v>1</v>
      </c>
      <c r="H35" s="867" t="s">
        <v>4174</v>
      </c>
      <c r="I35" s="1149"/>
      <c r="J35" s="867" t="s">
        <v>4178</v>
      </c>
      <c r="K35" s="867" t="s">
        <v>4173</v>
      </c>
      <c r="L35" s="867" t="s">
        <v>4177</v>
      </c>
      <c r="M35" s="867" t="s">
        <v>460</v>
      </c>
      <c r="N35" s="867" t="s">
        <v>462</v>
      </c>
      <c r="O35" s="1374"/>
      <c r="P35" s="1434"/>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36" t="s">
        <v>2927</v>
      </c>
      <c r="B36" s="1436" t="s">
        <v>4180</v>
      </c>
      <c r="C36" s="1436" t="str">
        <f>+'PLANINDICATIVO PD MAYO'!J15</f>
        <v>AUMENTAR A 16 LOS PROGRAMAS ACREDITADOS</v>
      </c>
      <c r="D36" s="1436" t="s">
        <v>3217</v>
      </c>
      <c r="E36" s="1436"/>
      <c r="F36" s="1436">
        <f>+'PLANINDICATIVO PD MAYO'!O15</f>
        <v>3</v>
      </c>
      <c r="G36" s="868" t="s">
        <v>3786</v>
      </c>
      <c r="H36" s="165" t="s">
        <v>3785</v>
      </c>
      <c r="I36" s="859" t="s">
        <v>4211</v>
      </c>
      <c r="J36" s="165" t="s">
        <v>4210</v>
      </c>
      <c r="K36" s="165"/>
      <c r="L36" s="165"/>
      <c r="M36" s="166">
        <v>50000000</v>
      </c>
      <c r="N36" s="166">
        <v>51737900</v>
      </c>
      <c r="O36" s="561">
        <v>510</v>
      </c>
      <c r="P36" s="1199"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36"/>
      <c r="B37" s="1436"/>
      <c r="C37" s="1436"/>
      <c r="D37" s="1436"/>
      <c r="E37" s="1436"/>
      <c r="F37" s="1436"/>
      <c r="G37" s="868" t="s">
        <v>3787</v>
      </c>
      <c r="H37" s="154" t="s">
        <v>3797</v>
      </c>
      <c r="I37" s="859" t="s">
        <v>4211</v>
      </c>
      <c r="J37" s="154" t="s">
        <v>4210</v>
      </c>
      <c r="K37" s="154"/>
      <c r="L37" s="154"/>
      <c r="M37" s="170">
        <v>0</v>
      </c>
      <c r="N37" s="155">
        <v>18000000</v>
      </c>
      <c r="O37" s="561">
        <v>510</v>
      </c>
      <c r="P37" s="1200"/>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36"/>
      <c r="B38" s="1436"/>
      <c r="C38" s="1436"/>
      <c r="D38" s="1436"/>
      <c r="E38" s="1436"/>
      <c r="F38" s="1436"/>
      <c r="G38" s="868" t="s">
        <v>3788</v>
      </c>
      <c r="H38" s="154" t="s">
        <v>3798</v>
      </c>
      <c r="I38" s="154"/>
      <c r="J38" s="154" t="s">
        <v>4212</v>
      </c>
      <c r="K38" s="154"/>
      <c r="L38" s="154"/>
      <c r="M38" s="170"/>
      <c r="N38" s="155"/>
      <c r="O38" s="561">
        <v>510</v>
      </c>
      <c r="P38" s="1200"/>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36"/>
      <c r="B39" s="1436"/>
      <c r="C39" s="1436"/>
      <c r="D39" s="1436"/>
      <c r="E39" s="1436"/>
      <c r="F39" s="1436"/>
      <c r="G39" s="868" t="s">
        <v>3789</v>
      </c>
      <c r="H39" s="154" t="s">
        <v>3799</v>
      </c>
      <c r="I39" s="154"/>
      <c r="J39" s="154" t="s">
        <v>4212</v>
      </c>
      <c r="K39" s="154"/>
      <c r="L39" s="154"/>
      <c r="M39" s="170"/>
      <c r="N39" s="155"/>
      <c r="O39" s="561">
        <v>510</v>
      </c>
      <c r="P39" s="1200"/>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36"/>
      <c r="B40" s="1436"/>
      <c r="C40" s="1436"/>
      <c r="D40" s="1436"/>
      <c r="E40" s="1436"/>
      <c r="F40" s="1436"/>
      <c r="G40" s="868" t="s">
        <v>3790</v>
      </c>
      <c r="H40" s="154" t="s">
        <v>3824</v>
      </c>
      <c r="I40" s="154"/>
      <c r="J40" s="154" t="s">
        <v>4210</v>
      </c>
      <c r="K40" s="154"/>
      <c r="L40" s="154"/>
      <c r="M40" s="170"/>
      <c r="N40" s="155"/>
      <c r="O40" s="561">
        <v>510</v>
      </c>
      <c r="P40" s="1200"/>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36"/>
      <c r="B41" s="1436"/>
      <c r="C41" s="1436"/>
      <c r="D41" s="1436"/>
      <c r="E41" s="1436"/>
      <c r="F41" s="1436"/>
      <c r="G41" s="868" t="s">
        <v>3791</v>
      </c>
      <c r="H41" s="154" t="s">
        <v>3800</v>
      </c>
      <c r="I41" s="154"/>
      <c r="J41" s="154" t="s">
        <v>4212</v>
      </c>
      <c r="K41" s="154"/>
      <c r="L41" s="154"/>
      <c r="M41" s="170"/>
      <c r="N41" s="155"/>
      <c r="O41" s="561">
        <v>510</v>
      </c>
      <c r="P41" s="1200"/>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36"/>
      <c r="B42" s="1436"/>
      <c r="C42" s="1436"/>
      <c r="D42" s="1436"/>
      <c r="E42" s="1436"/>
      <c r="F42" s="1436"/>
      <c r="G42" s="868" t="s">
        <v>3792</v>
      </c>
      <c r="H42" s="154" t="s">
        <v>3801</v>
      </c>
      <c r="I42" s="154"/>
      <c r="J42" s="154" t="s">
        <v>4212</v>
      </c>
      <c r="K42" s="154"/>
      <c r="L42" s="154"/>
      <c r="M42" s="170"/>
      <c r="N42" s="155"/>
      <c r="O42" s="561">
        <v>510</v>
      </c>
      <c r="P42" s="1200"/>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36"/>
      <c r="B43" s="1436"/>
      <c r="C43" s="1436"/>
      <c r="D43" s="1436"/>
      <c r="E43" s="1436"/>
      <c r="F43" s="1436"/>
      <c r="G43" s="868" t="s">
        <v>3793</v>
      </c>
      <c r="H43" s="154" t="s">
        <v>3802</v>
      </c>
      <c r="I43" s="154"/>
      <c r="J43" s="154" t="s">
        <v>4212</v>
      </c>
      <c r="K43" s="154"/>
      <c r="L43" s="154"/>
      <c r="M43" s="170"/>
      <c r="N43" s="155"/>
      <c r="O43" s="561">
        <v>510</v>
      </c>
      <c r="P43" s="1200"/>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36"/>
      <c r="B44" s="1436"/>
      <c r="C44" s="1436"/>
      <c r="D44" s="1436"/>
      <c r="E44" s="1436"/>
      <c r="F44" s="1436"/>
      <c r="G44" s="868" t="s">
        <v>3794</v>
      </c>
      <c r="H44" s="154" t="s">
        <v>3803</v>
      </c>
      <c r="I44" s="154"/>
      <c r="J44" s="154" t="s">
        <v>4212</v>
      </c>
      <c r="K44" s="154"/>
      <c r="L44" s="154"/>
      <c r="M44" s="170"/>
      <c r="N44" s="155"/>
      <c r="O44" s="561">
        <v>510</v>
      </c>
      <c r="P44" s="1354"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36"/>
      <c r="B45" s="1436"/>
      <c r="C45" s="1436"/>
      <c r="D45" s="1436"/>
      <c r="E45" s="1436"/>
      <c r="F45" s="1436"/>
      <c r="G45" s="868" t="s">
        <v>3795</v>
      </c>
      <c r="H45" s="154" t="s">
        <v>3804</v>
      </c>
      <c r="I45" s="154"/>
      <c r="J45" s="154" t="s">
        <v>4212</v>
      </c>
      <c r="K45" s="154"/>
      <c r="L45" s="154"/>
      <c r="M45" s="170"/>
      <c r="N45" s="155"/>
      <c r="O45" s="561">
        <v>510</v>
      </c>
      <c r="P45" s="1354"/>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36"/>
      <c r="B46" s="1436"/>
      <c r="C46" s="1436"/>
      <c r="D46" s="1436"/>
      <c r="E46" s="1436"/>
      <c r="F46" s="1436"/>
      <c r="G46" s="868" t="s">
        <v>3796</v>
      </c>
      <c r="H46" s="154" t="s">
        <v>3805</v>
      </c>
      <c r="I46" s="154"/>
      <c r="J46" s="154" t="s">
        <v>4212</v>
      </c>
      <c r="K46" s="154"/>
      <c r="L46" s="154"/>
      <c r="M46" s="170"/>
      <c r="N46" s="155"/>
      <c r="O46" s="561">
        <v>510</v>
      </c>
      <c r="P46" s="1354"/>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37" t="str">
        <f>+A36</f>
        <v>PY.3.1.1</v>
      </c>
      <c r="B47" s="1436" t="str">
        <f>+B36</f>
        <v xml:space="preserve">ACREDITACIÓN Y REACREDITACIÓN PROGRAMAS DE PREGRADO </v>
      </c>
      <c r="C47" s="1437" t="str">
        <f>+C36</f>
        <v>AUMENTAR A 16 LOS PROGRAMAS ACREDITADOS</v>
      </c>
      <c r="D47" s="1437" t="str">
        <f>+D36</f>
        <v>NÚMERO DE PROGRAMAS ACREDITADOS</v>
      </c>
      <c r="E47" s="1437"/>
      <c r="F47" s="1437">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26"/>
      <c r="B48" s="1436"/>
      <c r="C48" s="1426"/>
      <c r="D48" s="1426"/>
      <c r="E48" s="1426"/>
      <c r="F48" s="1426"/>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26"/>
      <c r="B49" s="1436"/>
      <c r="C49" s="1426"/>
      <c r="D49" s="1426"/>
      <c r="E49" s="1426"/>
      <c r="F49" s="1426"/>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26"/>
      <c r="B50" s="1436"/>
      <c r="C50" s="1426"/>
      <c r="D50" s="1426"/>
      <c r="E50" s="1426"/>
      <c r="F50" s="1426"/>
      <c r="G50" s="868" t="s">
        <v>4128</v>
      </c>
      <c r="H50" s="165" t="s">
        <v>4138</v>
      </c>
      <c r="I50" s="165"/>
      <c r="J50" s="165"/>
      <c r="K50" s="165"/>
      <c r="L50" s="165"/>
      <c r="M50" s="170"/>
      <c r="N50" s="155"/>
      <c r="O50" s="561">
        <v>510</v>
      </c>
      <c r="P50" s="1199"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26"/>
      <c r="B51" s="1436"/>
      <c r="C51" s="1426"/>
      <c r="D51" s="1426"/>
      <c r="E51" s="1426"/>
      <c r="F51" s="1426"/>
      <c r="G51" s="868" t="s">
        <v>4139</v>
      </c>
      <c r="H51" s="165" t="s">
        <v>4213</v>
      </c>
      <c r="I51" s="165"/>
      <c r="J51" s="165"/>
      <c r="K51" s="165"/>
      <c r="L51" s="165"/>
      <c r="M51" s="170"/>
      <c r="N51" s="155"/>
      <c r="O51" s="561">
        <v>510</v>
      </c>
      <c r="P51" s="1200"/>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26"/>
      <c r="B52" s="1436"/>
      <c r="C52" s="1427"/>
      <c r="D52" s="1427"/>
      <c r="E52" s="1427"/>
      <c r="F52" s="1427"/>
      <c r="G52" s="868" t="s">
        <v>4140</v>
      </c>
      <c r="H52" s="165" t="s">
        <v>4141</v>
      </c>
      <c r="I52" s="165"/>
      <c r="J52" s="165"/>
      <c r="K52" s="165"/>
      <c r="L52" s="165"/>
      <c r="M52" s="170"/>
      <c r="N52" s="155"/>
      <c r="O52" s="561">
        <v>510</v>
      </c>
      <c r="P52" s="1201"/>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36" t="str">
        <f>+A47</f>
        <v>PY.3.1.1</v>
      </c>
      <c r="B53" s="1426" t="str">
        <f>+B47</f>
        <v xml:space="preserve">ACREDITACIÓN Y REACREDITACIÓN PROGRAMAS DE PREGRADO </v>
      </c>
      <c r="C53" s="1426" t="str">
        <f>+'PLANINDICATIVO PD MAYO'!J16</f>
        <v>6 PROGRAMAS PREGRADO REACREDITADOS</v>
      </c>
      <c r="D53" s="1426" t="str">
        <f>+'PLANINDICATIVO PD MAYO'!L16</f>
        <v>NÚMERO PROGRAMAS PREGRADO REACREDITADOS</v>
      </c>
      <c r="E53" s="1426"/>
      <c r="F53" s="1426">
        <f>+'PLANINDICATIVO PD MAYO'!O16</f>
        <v>2</v>
      </c>
      <c r="G53" s="868" t="s">
        <v>3806</v>
      </c>
      <c r="H53" s="154" t="s">
        <v>3815</v>
      </c>
      <c r="I53" s="154"/>
      <c r="J53" s="154"/>
      <c r="K53" s="154"/>
      <c r="L53" s="154"/>
      <c r="M53" s="170"/>
      <c r="N53" s="155"/>
      <c r="O53" s="561">
        <v>510</v>
      </c>
      <c r="P53" s="1199"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36"/>
      <c r="B54" s="1426"/>
      <c r="C54" s="1426"/>
      <c r="D54" s="1426"/>
      <c r="E54" s="1426"/>
      <c r="F54" s="1426"/>
      <c r="G54" s="868" t="s">
        <v>3807</v>
      </c>
      <c r="H54" s="154" t="s">
        <v>3816</v>
      </c>
      <c r="I54" s="154"/>
      <c r="J54" s="154"/>
      <c r="K54" s="154"/>
      <c r="L54" s="154"/>
      <c r="M54" s="170"/>
      <c r="N54" s="155"/>
      <c r="O54" s="561">
        <v>510</v>
      </c>
      <c r="P54" s="1200"/>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36"/>
      <c r="B55" s="1426"/>
      <c r="C55" s="1426"/>
      <c r="D55" s="1426"/>
      <c r="E55" s="1426"/>
      <c r="F55" s="1426"/>
      <c r="G55" s="868" t="s">
        <v>3808</v>
      </c>
      <c r="H55" s="154" t="s">
        <v>3817</v>
      </c>
      <c r="I55" s="154"/>
      <c r="J55" s="154"/>
      <c r="K55" s="154"/>
      <c r="L55" s="154"/>
      <c r="M55" s="170"/>
      <c r="N55" s="155"/>
      <c r="O55" s="561">
        <v>510</v>
      </c>
      <c r="P55" s="1201"/>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36"/>
      <c r="B56" s="1426"/>
      <c r="C56" s="1426"/>
      <c r="D56" s="1426"/>
      <c r="E56" s="1426"/>
      <c r="F56" s="1426"/>
      <c r="G56" s="868" t="s">
        <v>3809</v>
      </c>
      <c r="H56" s="154" t="s">
        <v>3818</v>
      </c>
      <c r="I56" s="154"/>
      <c r="J56" s="154"/>
      <c r="K56" s="154"/>
      <c r="L56" s="154"/>
      <c r="M56" s="170"/>
      <c r="N56" s="155"/>
      <c r="O56" s="561">
        <v>510</v>
      </c>
      <c r="P56" s="1199"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36"/>
      <c r="B57" s="1426"/>
      <c r="C57" s="1426"/>
      <c r="D57" s="1426"/>
      <c r="E57" s="1426"/>
      <c r="F57" s="1426"/>
      <c r="G57" s="868" t="s">
        <v>3810</v>
      </c>
      <c r="H57" s="154" t="s">
        <v>3819</v>
      </c>
      <c r="I57" s="154"/>
      <c r="J57" s="154"/>
      <c r="K57" s="154"/>
      <c r="L57" s="154"/>
      <c r="M57" s="170"/>
      <c r="N57" s="155"/>
      <c r="O57" s="561">
        <v>510</v>
      </c>
      <c r="P57" s="1200"/>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36"/>
      <c r="B58" s="1426"/>
      <c r="C58" s="1426"/>
      <c r="D58" s="1426"/>
      <c r="E58" s="1426"/>
      <c r="F58" s="1426"/>
      <c r="G58" s="868" t="s">
        <v>3811</v>
      </c>
      <c r="H58" s="154" t="s">
        <v>3820</v>
      </c>
      <c r="I58" s="154"/>
      <c r="J58" s="154"/>
      <c r="K58" s="154"/>
      <c r="L58" s="154"/>
      <c r="M58" s="170"/>
      <c r="N58" s="155"/>
      <c r="O58" s="561">
        <v>510</v>
      </c>
      <c r="P58" s="1200"/>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36"/>
      <c r="B59" s="1426"/>
      <c r="C59" s="1426"/>
      <c r="D59" s="1426"/>
      <c r="E59" s="1426"/>
      <c r="F59" s="1426"/>
      <c r="G59" s="868" t="s">
        <v>3812</v>
      </c>
      <c r="H59" s="154" t="s">
        <v>3821</v>
      </c>
      <c r="I59" s="154"/>
      <c r="J59" s="154"/>
      <c r="K59" s="154"/>
      <c r="L59" s="154"/>
      <c r="M59" s="170"/>
      <c r="N59" s="155"/>
      <c r="O59" s="561">
        <v>510</v>
      </c>
      <c r="P59" s="1200"/>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36"/>
      <c r="B60" s="1426"/>
      <c r="C60" s="1426"/>
      <c r="D60" s="1426"/>
      <c r="E60" s="1426"/>
      <c r="F60" s="1426"/>
      <c r="G60" s="868" t="s">
        <v>3813</v>
      </c>
      <c r="H60" s="154" t="s">
        <v>3822</v>
      </c>
      <c r="I60" s="154"/>
      <c r="J60" s="154"/>
      <c r="K60" s="154"/>
      <c r="L60" s="154"/>
      <c r="M60" s="170"/>
      <c r="N60" s="155"/>
      <c r="O60" s="561">
        <v>510</v>
      </c>
      <c r="P60" s="1200"/>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36"/>
      <c r="B61" s="1427"/>
      <c r="C61" s="1427"/>
      <c r="D61" s="1427"/>
      <c r="E61" s="1427"/>
      <c r="F61" s="1427"/>
      <c r="G61" s="868" t="s">
        <v>3814</v>
      </c>
      <c r="H61" s="154" t="s">
        <v>3823</v>
      </c>
      <c r="I61" s="154"/>
      <c r="J61" s="154"/>
      <c r="K61" s="154"/>
      <c r="L61" s="154"/>
      <c r="M61" s="170"/>
      <c r="N61" s="155"/>
      <c r="O61" s="561">
        <v>510</v>
      </c>
      <c r="P61" s="1201"/>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20" t="s">
        <v>4226</v>
      </c>
      <c r="B62" s="1191"/>
      <c r="C62" s="1191"/>
      <c r="D62" s="1191"/>
      <c r="E62" s="1191"/>
      <c r="F62" s="1191"/>
      <c r="G62" s="1191"/>
      <c r="H62" s="1191"/>
      <c r="I62" s="1191"/>
      <c r="J62" s="1191"/>
      <c r="K62" s="1191"/>
      <c r="L62" s="1191"/>
      <c r="M62" s="1191"/>
      <c r="N62" s="1191"/>
      <c r="O62" s="1191"/>
      <c r="P62" s="1428"/>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42" t="s">
        <v>2939</v>
      </c>
      <c r="B63" s="1142" t="s">
        <v>4181</v>
      </c>
      <c r="C63" s="1142" t="str">
        <f>+'PLANINDICATIVO PD MAYO'!J18</f>
        <v>6 PRUEBAS DE LABORATORIO CERTIFICADAS</v>
      </c>
      <c r="D63" s="1142" t="str">
        <f>+'PLANINDICATIVO PD MAYO'!L18</f>
        <v>NÚMERO DE PRUEBAS DE LABORATORIO CERITIFICADAS</v>
      </c>
      <c r="E63" s="1142"/>
      <c r="F63" s="1142">
        <f>+'PLANINDICATIVO PD MAYO'!O18</f>
        <v>3</v>
      </c>
      <c r="G63" s="109" t="s">
        <v>3826</v>
      </c>
      <c r="H63" s="154" t="s">
        <v>3825</v>
      </c>
      <c r="I63" s="154"/>
      <c r="J63" s="154"/>
      <c r="K63" s="154"/>
      <c r="L63" s="154"/>
      <c r="M63" s="155">
        <v>20000000</v>
      </c>
      <c r="N63" s="155">
        <v>660000000</v>
      </c>
      <c r="O63" s="561">
        <v>510</v>
      </c>
      <c r="P63" s="1347"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42"/>
      <c r="B64" s="1142"/>
      <c r="C64" s="1142"/>
      <c r="D64" s="1142"/>
      <c r="E64" s="1142"/>
      <c r="F64" s="1142"/>
      <c r="G64" s="109" t="s">
        <v>3827</v>
      </c>
      <c r="H64" s="154" t="s">
        <v>3829</v>
      </c>
      <c r="I64" s="154"/>
      <c r="J64" s="154"/>
      <c r="K64" s="154"/>
      <c r="L64" s="154"/>
      <c r="M64" s="155"/>
      <c r="N64" s="155"/>
      <c r="O64" s="561">
        <v>510</v>
      </c>
      <c r="P64" s="1348"/>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42"/>
      <c r="B65" s="1142"/>
      <c r="C65" s="1142"/>
      <c r="D65" s="1142"/>
      <c r="E65" s="1142"/>
      <c r="F65" s="1142"/>
      <c r="G65" s="109" t="s">
        <v>3828</v>
      </c>
      <c r="H65" s="154" t="s">
        <v>3830</v>
      </c>
      <c r="I65" s="154"/>
      <c r="J65" s="154"/>
      <c r="K65" s="154"/>
      <c r="L65" s="154"/>
      <c r="M65" s="155"/>
      <c r="N65" s="155"/>
      <c r="O65" s="561">
        <v>510</v>
      </c>
      <c r="P65" s="1349"/>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20" t="s">
        <v>4227</v>
      </c>
      <c r="B66" s="1191"/>
      <c r="C66" s="1191"/>
      <c r="D66" s="1191"/>
      <c r="E66" s="1191"/>
      <c r="F66" s="1191"/>
      <c r="G66" s="1191"/>
      <c r="H66" s="1191"/>
      <c r="I66" s="1191"/>
      <c r="J66" s="1191"/>
      <c r="K66" s="1191"/>
      <c r="L66" s="1191"/>
      <c r="M66" s="1191"/>
      <c r="N66" s="1191"/>
      <c r="O66" s="1191"/>
      <c r="P66" s="1428"/>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39" t="s">
        <v>4228</v>
      </c>
      <c r="B67" s="1139"/>
      <c r="C67" s="1139"/>
      <c r="D67" s="1139"/>
      <c r="E67" s="1139"/>
      <c r="F67" s="1139"/>
      <c r="G67" s="1139"/>
      <c r="H67" s="1139"/>
      <c r="I67" s="1139"/>
      <c r="J67" s="1139"/>
      <c r="K67" s="1139"/>
      <c r="L67" s="1139"/>
      <c r="M67" s="1139"/>
      <c r="N67" s="1139"/>
      <c r="O67" s="1139"/>
      <c r="P67" s="1139"/>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148" t="s">
        <v>3139</v>
      </c>
      <c r="B70" s="1148"/>
      <c r="C70" s="1148" t="s">
        <v>4179</v>
      </c>
      <c r="D70" s="1429" t="s">
        <v>4171</v>
      </c>
      <c r="E70" s="1430"/>
      <c r="F70" s="1431"/>
      <c r="G70" s="1149" t="s">
        <v>4174</v>
      </c>
      <c r="H70" s="1149"/>
      <c r="I70" s="1149" t="s">
        <v>4175</v>
      </c>
      <c r="J70" s="1149" t="s">
        <v>4176</v>
      </c>
      <c r="K70" s="1149"/>
      <c r="L70" s="1149"/>
      <c r="M70" s="893"/>
      <c r="N70" s="893"/>
      <c r="O70" s="1374" t="s">
        <v>447</v>
      </c>
      <c r="P70" s="1434" t="s">
        <v>3347</v>
      </c>
      <c r="Q70" s="1435" t="s">
        <v>3333</v>
      </c>
      <c r="R70" s="1435"/>
      <c r="S70" s="1435"/>
      <c r="T70" s="1435"/>
      <c r="U70" s="1435"/>
      <c r="V70" s="1435"/>
      <c r="W70" s="1435" t="s">
        <v>3333</v>
      </c>
      <c r="X70" s="1435"/>
      <c r="Y70" s="1435"/>
      <c r="Z70" s="1435"/>
      <c r="AA70" s="1435"/>
      <c r="AB70" s="1435"/>
      <c r="AC70" s="1435"/>
    </row>
    <row r="71" spans="1:31" ht="42" customHeight="1" x14ac:dyDescent="0.25">
      <c r="A71" s="1148"/>
      <c r="B71" s="1148"/>
      <c r="C71" s="1148"/>
      <c r="D71" s="891" t="s">
        <v>4178</v>
      </c>
      <c r="E71" s="891" t="s">
        <v>4173</v>
      </c>
      <c r="F71" s="891" t="s">
        <v>4172</v>
      </c>
      <c r="G71" s="886" t="s">
        <v>1</v>
      </c>
      <c r="H71" s="886" t="s">
        <v>4174</v>
      </c>
      <c r="I71" s="1149"/>
      <c r="J71" s="886" t="s">
        <v>4178</v>
      </c>
      <c r="K71" s="886" t="s">
        <v>4173</v>
      </c>
      <c r="L71" s="886" t="s">
        <v>4177</v>
      </c>
      <c r="M71" s="886" t="s">
        <v>460</v>
      </c>
      <c r="N71" s="886" t="s">
        <v>462</v>
      </c>
      <c r="O71" s="1374"/>
      <c r="P71" s="1434"/>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41" t="s">
        <v>3005</v>
      </c>
      <c r="B72" s="1141" t="s">
        <v>3293</v>
      </c>
      <c r="C72" s="1141" t="str">
        <f>+'PLANINDICATIVO PD MAYO'!J19</f>
        <v xml:space="preserve">4 PROGRAMAS POR CICLOS PROPEDÉUTICOS </v>
      </c>
      <c r="D72" s="1141" t="s">
        <v>3239</v>
      </c>
      <c r="E72" s="1141"/>
      <c r="F72" s="1235">
        <f>+'PLANINDICATIVO PD MAYO'!O19</f>
        <v>2</v>
      </c>
      <c r="G72" s="864" t="s">
        <v>3831</v>
      </c>
      <c r="H72" s="896" t="s">
        <v>3833</v>
      </c>
      <c r="I72" s="896"/>
      <c r="J72" s="896"/>
      <c r="K72" s="896"/>
      <c r="L72" s="896"/>
      <c r="M72" s="875">
        <v>20000000</v>
      </c>
      <c r="N72" s="875">
        <v>170000000</v>
      </c>
      <c r="O72" s="701">
        <v>510</v>
      </c>
      <c r="P72" s="1349"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42"/>
      <c r="B73" s="1142"/>
      <c r="C73" s="1142"/>
      <c r="D73" s="1142"/>
      <c r="E73" s="1142"/>
      <c r="F73" s="1142"/>
      <c r="G73" s="865" t="s">
        <v>3832</v>
      </c>
      <c r="H73" s="331" t="s">
        <v>3834</v>
      </c>
      <c r="I73" s="331"/>
      <c r="J73" s="331"/>
      <c r="K73" s="331"/>
      <c r="L73" s="331"/>
      <c r="M73" s="149"/>
      <c r="N73" s="149"/>
      <c r="O73" s="151">
        <v>510</v>
      </c>
      <c r="P73" s="1218"/>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20" t="s">
        <v>4230</v>
      </c>
      <c r="B74" s="1191"/>
      <c r="C74" s="1191"/>
      <c r="D74" s="1191"/>
      <c r="E74" s="1191"/>
      <c r="F74" s="1191"/>
      <c r="G74" s="1191"/>
      <c r="H74" s="1191"/>
      <c r="I74" s="1191"/>
      <c r="J74" s="1191"/>
      <c r="K74" s="1191"/>
      <c r="L74" s="1191"/>
      <c r="M74" s="1191"/>
      <c r="N74" s="1191"/>
      <c r="O74" s="1191"/>
      <c r="P74" s="1428"/>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42" t="s">
        <v>3018</v>
      </c>
      <c r="B75" s="1142"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354"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42"/>
      <c r="B76" s="1142"/>
      <c r="C76" s="1142" t="str">
        <f>+'PLANINDICATIVO PD MAYO'!J21</f>
        <v>AMPLIAR LA OFERTA ACADÉMICA EN 9  NUEVOS PROGRAMAS (PREGRADO Y POSTGRADO)</v>
      </c>
      <c r="D76" s="1142" t="str">
        <f>+'PLANINDICATIVO PD MAYO'!L21</f>
        <v>NÚMERO DE  PROGRAMAS ACADÉMICOS OFRECIDOS POR USCO</v>
      </c>
      <c r="E76" s="1142"/>
      <c r="F76" s="1143">
        <f>+'PLANINDICATIVO PD MAYO'!O21</f>
        <v>2</v>
      </c>
      <c r="G76" s="109" t="s">
        <v>3836</v>
      </c>
      <c r="H76" s="154" t="s">
        <v>3846</v>
      </c>
      <c r="I76" s="154"/>
      <c r="J76" s="154"/>
      <c r="K76" s="154"/>
      <c r="L76" s="154"/>
      <c r="M76" s="155">
        <v>80000000</v>
      </c>
      <c r="N76" s="155">
        <v>74450000</v>
      </c>
      <c r="O76" s="561">
        <v>510</v>
      </c>
      <c r="P76" s="1354"/>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42"/>
      <c r="B77" s="1142"/>
      <c r="C77" s="1142"/>
      <c r="D77" s="1142"/>
      <c r="E77" s="1142"/>
      <c r="F77" s="1143"/>
      <c r="G77" s="109" t="s">
        <v>3837</v>
      </c>
      <c r="H77" s="154" t="s">
        <v>3847</v>
      </c>
      <c r="I77" s="154"/>
      <c r="J77" s="154"/>
      <c r="K77" s="154"/>
      <c r="L77" s="154"/>
      <c r="M77" s="155"/>
      <c r="N77" s="155"/>
      <c r="O77" s="561">
        <v>510</v>
      </c>
      <c r="P77" s="1354"/>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42"/>
      <c r="B78" s="1142"/>
      <c r="C78" s="1142"/>
      <c r="D78" s="1142"/>
      <c r="E78" s="1142"/>
      <c r="F78" s="1143"/>
      <c r="G78" s="109" t="s">
        <v>3838</v>
      </c>
      <c r="H78" s="154" t="s">
        <v>3848</v>
      </c>
      <c r="I78" s="154"/>
      <c r="J78" s="154"/>
      <c r="K78" s="154"/>
      <c r="L78" s="154"/>
      <c r="M78" s="155"/>
      <c r="N78" s="155"/>
      <c r="O78" s="561">
        <v>510</v>
      </c>
      <c r="P78" s="1354"/>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42"/>
      <c r="B79" s="1142"/>
      <c r="C79" s="1142"/>
      <c r="D79" s="1142"/>
      <c r="E79" s="1142"/>
      <c r="F79" s="1143"/>
      <c r="G79" s="109" t="s">
        <v>3839</v>
      </c>
      <c r="H79" s="154" t="s">
        <v>3849</v>
      </c>
      <c r="I79" s="154"/>
      <c r="J79" s="154"/>
      <c r="K79" s="154"/>
      <c r="L79" s="154"/>
      <c r="M79" s="155"/>
      <c r="N79" s="155"/>
      <c r="O79" s="561">
        <v>510</v>
      </c>
      <c r="P79" s="1354"/>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42" t="str">
        <f>+A75</f>
        <v>PY.3.2.2</v>
      </c>
      <c r="B80" s="1142" t="str">
        <f>+B75</f>
        <v>NUEVOS PROYECTOS ACADÉMICOS (INCLUÍDOS LOS TÉCNICOS Y TECNOLÓGICOS)</v>
      </c>
      <c r="C80" s="1142" t="str">
        <f>+C76</f>
        <v>AMPLIAR LA OFERTA ACADÉMICA EN 9  NUEVOS PROGRAMAS (PREGRADO Y POSTGRADO)</v>
      </c>
      <c r="D80" s="1142" t="str">
        <f>+D76</f>
        <v>NÚMERO DE  PROGRAMAS ACADÉMICOS OFRECIDOS POR USCO</v>
      </c>
      <c r="E80" s="1142"/>
      <c r="F80" s="1142">
        <f>+F76</f>
        <v>2</v>
      </c>
      <c r="G80" s="109" t="s">
        <v>3840</v>
      </c>
      <c r="H80" s="154" t="s">
        <v>3850</v>
      </c>
      <c r="I80" s="154"/>
      <c r="J80" s="154"/>
      <c r="K80" s="154"/>
      <c r="L80" s="154"/>
      <c r="M80" s="155"/>
      <c r="N80" s="155"/>
      <c r="O80" s="561">
        <v>510</v>
      </c>
      <c r="P80" s="1422"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42"/>
      <c r="B81" s="1142"/>
      <c r="C81" s="1142"/>
      <c r="D81" s="1142"/>
      <c r="E81" s="1142"/>
      <c r="F81" s="1142"/>
      <c r="G81" s="109" t="s">
        <v>3841</v>
      </c>
      <c r="H81" s="154" t="s">
        <v>3851</v>
      </c>
      <c r="I81" s="154"/>
      <c r="J81" s="154"/>
      <c r="K81" s="154"/>
      <c r="L81" s="154"/>
      <c r="M81" s="155"/>
      <c r="N81" s="155"/>
      <c r="O81" s="561">
        <v>510</v>
      </c>
      <c r="P81" s="1423"/>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42"/>
      <c r="B82" s="1142"/>
      <c r="C82" s="1142"/>
      <c r="D82" s="1142"/>
      <c r="E82" s="1142"/>
      <c r="F82" s="1142"/>
      <c r="G82" s="109" t="s">
        <v>3842</v>
      </c>
      <c r="H82" s="154" t="s">
        <v>3852</v>
      </c>
      <c r="I82" s="154"/>
      <c r="J82" s="154"/>
      <c r="K82" s="154"/>
      <c r="L82" s="154"/>
      <c r="M82" s="155"/>
      <c r="N82" s="155"/>
      <c r="O82" s="561">
        <v>510</v>
      </c>
      <c r="P82" s="1423"/>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42"/>
      <c r="B83" s="1142"/>
      <c r="C83" s="1142"/>
      <c r="D83" s="1142"/>
      <c r="E83" s="1142"/>
      <c r="F83" s="1142"/>
      <c r="G83" s="109" t="s">
        <v>3843</v>
      </c>
      <c r="H83" s="154" t="s">
        <v>3853</v>
      </c>
      <c r="I83" s="154"/>
      <c r="J83" s="154"/>
      <c r="K83" s="154"/>
      <c r="L83" s="154"/>
      <c r="M83" s="155"/>
      <c r="N83" s="155"/>
      <c r="O83" s="561">
        <v>510</v>
      </c>
      <c r="P83" s="1423"/>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42"/>
      <c r="B84" s="1142"/>
      <c r="C84" s="1142"/>
      <c r="D84" s="1142"/>
      <c r="E84" s="1142"/>
      <c r="F84" s="1142"/>
      <c r="G84" s="109" t="s">
        <v>3844</v>
      </c>
      <c r="H84" s="154" t="s">
        <v>3854</v>
      </c>
      <c r="I84" s="154"/>
      <c r="J84" s="154"/>
      <c r="K84" s="154"/>
      <c r="L84" s="154"/>
      <c r="M84" s="155"/>
      <c r="N84" s="155"/>
      <c r="O84" s="561">
        <v>510</v>
      </c>
      <c r="P84" s="1423"/>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42"/>
      <c r="B85" s="1142"/>
      <c r="C85" s="1142"/>
      <c r="D85" s="1142"/>
      <c r="E85" s="1142"/>
      <c r="F85" s="1142"/>
      <c r="G85" s="109" t="s">
        <v>3845</v>
      </c>
      <c r="H85" s="154" t="s">
        <v>3855</v>
      </c>
      <c r="I85" s="154"/>
      <c r="J85" s="154"/>
      <c r="K85" s="154"/>
      <c r="L85" s="154"/>
      <c r="M85" s="155"/>
      <c r="N85" s="155"/>
      <c r="O85" s="561">
        <v>510</v>
      </c>
      <c r="P85" s="1424"/>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42"/>
      <c r="B86" s="1142"/>
      <c r="C86" s="1142"/>
      <c r="D86" s="1142"/>
      <c r="E86" s="1142"/>
      <c r="F86" s="1142"/>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42"/>
      <c r="B87" s="1142"/>
      <c r="C87" s="1142"/>
      <c r="D87" s="1142"/>
      <c r="E87" s="1142"/>
      <c r="F87" s="1142"/>
      <c r="G87" s="890" t="s">
        <v>4142</v>
      </c>
      <c r="H87" s="165" t="s">
        <v>4145</v>
      </c>
      <c r="I87" s="165"/>
      <c r="J87" s="165"/>
      <c r="K87" s="165"/>
      <c r="L87" s="165"/>
      <c r="M87" s="155"/>
      <c r="N87" s="155"/>
      <c r="O87" s="561">
        <v>510</v>
      </c>
      <c r="P87" s="1199"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42"/>
      <c r="B88" s="1142"/>
      <c r="C88" s="1142"/>
      <c r="D88" s="1142"/>
      <c r="E88" s="1142"/>
      <c r="F88" s="1142"/>
      <c r="G88" s="890" t="s">
        <v>4143</v>
      </c>
      <c r="H88" s="165" t="s">
        <v>4146</v>
      </c>
      <c r="I88" s="165"/>
      <c r="J88" s="165"/>
      <c r="K88" s="165"/>
      <c r="L88" s="165"/>
      <c r="M88" s="155"/>
      <c r="N88" s="155"/>
      <c r="O88" s="561">
        <v>510</v>
      </c>
      <c r="P88" s="1200"/>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39"/>
      <c r="B89" s="1139"/>
      <c r="C89" s="1139"/>
      <c r="D89" s="1139"/>
      <c r="E89" s="1139"/>
      <c r="F89" s="1139"/>
      <c r="G89" s="889" t="s">
        <v>4144</v>
      </c>
      <c r="H89" s="902" t="s">
        <v>4147</v>
      </c>
      <c r="I89" s="902"/>
      <c r="J89" s="902"/>
      <c r="K89" s="902"/>
      <c r="L89" s="902"/>
      <c r="M89" s="172"/>
      <c r="N89" s="172"/>
      <c r="O89" s="561">
        <v>510</v>
      </c>
      <c r="P89" s="1200"/>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42" t="s">
        <v>4233</v>
      </c>
      <c r="B90" s="1142"/>
      <c r="C90" s="1142"/>
      <c r="D90" s="1142"/>
      <c r="E90" s="1142"/>
      <c r="F90" s="1142"/>
      <c r="G90" s="1142"/>
      <c r="H90" s="1142"/>
      <c r="I90" s="1142"/>
      <c r="J90" s="1142"/>
      <c r="K90" s="1142"/>
      <c r="L90" s="1142"/>
      <c r="M90" s="1142"/>
      <c r="N90" s="1142"/>
      <c r="O90" s="1142"/>
      <c r="P90" s="1142"/>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131" t="s">
        <v>3009</v>
      </c>
      <c r="B91" s="1131" t="s">
        <v>3185</v>
      </c>
      <c r="C91" s="1131" t="str">
        <f>+'PLANINDICATIVO PD MAYO'!J24</f>
        <v>100% DOCENTES DE PLANTA Y OCASIONALES CAPACITADOS EN SUS ÁREAS DE CONOCIMIENTO</v>
      </c>
      <c r="D91" s="1131" t="str">
        <f>+'PLANINDICATIVO PD MAYO'!L24</f>
        <v>NÚMERO DE DOCENTES CAPACITADOS</v>
      </c>
      <c r="E91" s="1131"/>
      <c r="F91" s="1446">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131"/>
      <c r="B92" s="1131"/>
      <c r="C92" s="1131"/>
      <c r="D92" s="1131"/>
      <c r="E92" s="1131"/>
      <c r="F92" s="1131"/>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131"/>
      <c r="B93" s="1131"/>
      <c r="C93" s="1131"/>
      <c r="D93" s="1131"/>
      <c r="E93" s="1131"/>
      <c r="F93" s="1131"/>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131"/>
      <c r="B94" s="1131"/>
      <c r="C94" s="1131"/>
      <c r="D94" s="1131"/>
      <c r="E94" s="1131"/>
      <c r="F94" s="1131"/>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131"/>
      <c r="B95" s="1131"/>
      <c r="C95" s="1131"/>
      <c r="D95" s="1131"/>
      <c r="E95" s="1131"/>
      <c r="F95" s="1131"/>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131"/>
      <c r="B96" s="1131"/>
      <c r="C96" s="1131"/>
      <c r="D96" s="1131"/>
      <c r="E96" s="1131"/>
      <c r="F96" s="1131"/>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131"/>
      <c r="B97" s="1131"/>
      <c r="C97" s="1131"/>
      <c r="D97" s="1131"/>
      <c r="E97" s="1131"/>
      <c r="F97" s="1131"/>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131"/>
      <c r="B98" s="1131"/>
      <c r="C98" s="1131"/>
      <c r="D98" s="1131"/>
      <c r="E98" s="1131"/>
      <c r="F98" s="1131"/>
      <c r="G98" s="2" t="s">
        <v>3863</v>
      </c>
      <c r="H98" s="154" t="s">
        <v>3872</v>
      </c>
      <c r="I98" s="154"/>
      <c r="J98" s="154"/>
      <c r="K98" s="154"/>
      <c r="L98" s="154"/>
      <c r="M98" s="155"/>
      <c r="N98" s="158"/>
      <c r="O98" s="151">
        <v>310</v>
      </c>
      <c r="P98" s="1347"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131"/>
      <c r="B99" s="1131"/>
      <c r="C99" s="1131"/>
      <c r="D99" s="1131"/>
      <c r="E99" s="1131"/>
      <c r="F99" s="1131"/>
      <c r="G99" s="887" t="s">
        <v>3864</v>
      </c>
      <c r="H99" s="171" t="s">
        <v>3873</v>
      </c>
      <c r="I99" s="171"/>
      <c r="J99" s="171"/>
      <c r="K99" s="171"/>
      <c r="L99" s="171"/>
      <c r="M99" s="172"/>
      <c r="N99" s="173"/>
      <c r="O99" s="561">
        <v>310</v>
      </c>
      <c r="P99" s="1348"/>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42" t="s">
        <v>4234</v>
      </c>
      <c r="B100" s="1142"/>
      <c r="C100" s="1142"/>
      <c r="D100" s="1142"/>
      <c r="E100" s="1142"/>
      <c r="F100" s="1142"/>
      <c r="G100" s="1142"/>
      <c r="H100" s="1142"/>
      <c r="I100" s="1142"/>
      <c r="J100" s="1142"/>
      <c r="K100" s="1142"/>
      <c r="L100" s="1142"/>
      <c r="M100" s="1142"/>
      <c r="N100" s="1142"/>
      <c r="O100" s="1142"/>
      <c r="P100" s="1142"/>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42" t="s">
        <v>4235</v>
      </c>
      <c r="B101" s="1142"/>
      <c r="C101" s="1142"/>
      <c r="D101" s="1142"/>
      <c r="E101" s="1142"/>
      <c r="F101" s="1142"/>
      <c r="G101" s="1142"/>
      <c r="H101" s="1142"/>
      <c r="I101" s="1142"/>
      <c r="J101" s="1142"/>
      <c r="K101" s="1142"/>
      <c r="L101" s="1142"/>
      <c r="M101" s="1142"/>
      <c r="N101" s="1142"/>
      <c r="O101" s="1142"/>
      <c r="P101" s="1142"/>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148" t="s">
        <v>3139</v>
      </c>
      <c r="B104" s="1148"/>
      <c r="C104" s="1148" t="s">
        <v>4179</v>
      </c>
      <c r="D104" s="1429" t="s">
        <v>4171</v>
      </c>
      <c r="E104" s="1430"/>
      <c r="F104" s="1431"/>
      <c r="G104" s="1149" t="s">
        <v>4174</v>
      </c>
      <c r="H104" s="1149"/>
      <c r="I104" s="1149" t="s">
        <v>4175</v>
      </c>
      <c r="J104" s="1149" t="s">
        <v>4176</v>
      </c>
      <c r="K104" s="1149"/>
      <c r="L104" s="1149"/>
      <c r="M104" s="893"/>
      <c r="N104" s="893"/>
      <c r="O104" s="1374" t="s">
        <v>447</v>
      </c>
      <c r="P104" s="1434" t="s">
        <v>3347</v>
      </c>
      <c r="Q104" s="1435" t="s">
        <v>3333</v>
      </c>
      <c r="R104" s="1435"/>
      <c r="S104" s="1435"/>
      <c r="T104" s="1435"/>
      <c r="U104" s="1435"/>
      <c r="V104" s="1435"/>
      <c r="W104" s="1435" t="s">
        <v>3333</v>
      </c>
      <c r="X104" s="1435"/>
      <c r="Y104" s="1435"/>
      <c r="Z104" s="1435"/>
      <c r="AA104" s="1435"/>
      <c r="AB104" s="1435"/>
      <c r="AC104" s="1435"/>
    </row>
    <row r="105" spans="1:31" ht="51" x14ac:dyDescent="0.25">
      <c r="A105" s="1148"/>
      <c r="B105" s="1148"/>
      <c r="C105" s="1148"/>
      <c r="D105" s="891" t="s">
        <v>4178</v>
      </c>
      <c r="E105" s="891" t="s">
        <v>4173</v>
      </c>
      <c r="F105" s="891" t="s">
        <v>4172</v>
      </c>
      <c r="G105" s="886" t="s">
        <v>1</v>
      </c>
      <c r="H105" s="886" t="s">
        <v>4174</v>
      </c>
      <c r="I105" s="1149"/>
      <c r="J105" s="886" t="s">
        <v>4178</v>
      </c>
      <c r="K105" s="886" t="s">
        <v>4173</v>
      </c>
      <c r="L105" s="886" t="s">
        <v>4177</v>
      </c>
      <c r="M105" s="886" t="s">
        <v>460</v>
      </c>
      <c r="N105" s="886" t="s">
        <v>462</v>
      </c>
      <c r="O105" s="1374"/>
      <c r="P105" s="1434"/>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41" t="s">
        <v>2961</v>
      </c>
      <c r="B106" s="1141" t="s">
        <v>3177</v>
      </c>
      <c r="C106" s="1141" t="str">
        <f>+'PLANINDICATIVO PD MAYO'!J25</f>
        <v>FORMACIÓN DE 15 DOCENTES A NIVEL MAESTRÍA, 10 DOCTORES, 4 POSTDOCTORADOS ADICIONALES</v>
      </c>
      <c r="D106" s="1141" t="s">
        <v>3221</v>
      </c>
      <c r="E106" s="1141"/>
      <c r="F106" s="1141"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348"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42"/>
      <c r="B107" s="1142"/>
      <c r="C107" s="1142"/>
      <c r="D107" s="1142"/>
      <c r="E107" s="1142"/>
      <c r="F107" s="1142"/>
      <c r="G107" s="2" t="s">
        <v>3881</v>
      </c>
      <c r="H107" s="154" t="s">
        <v>3884</v>
      </c>
      <c r="I107" s="154"/>
      <c r="J107" s="154"/>
      <c r="K107" s="154"/>
      <c r="L107" s="154"/>
      <c r="M107" s="155">
        <v>25000000</v>
      </c>
      <c r="N107" s="158">
        <v>40000000</v>
      </c>
      <c r="O107" s="151">
        <v>310</v>
      </c>
      <c r="P107" s="1348"/>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42"/>
      <c r="B108" s="1142"/>
      <c r="C108" s="1142"/>
      <c r="D108" s="1142"/>
      <c r="E108" s="1142"/>
      <c r="F108" s="1142"/>
      <c r="G108" s="2" t="s">
        <v>3882</v>
      </c>
      <c r="H108" s="154" t="s">
        <v>3885</v>
      </c>
      <c r="I108" s="154"/>
      <c r="J108" s="154"/>
      <c r="K108" s="154"/>
      <c r="L108" s="154"/>
      <c r="M108" s="155">
        <v>60000000</v>
      </c>
      <c r="N108" s="158">
        <v>132000000</v>
      </c>
      <c r="O108" s="151">
        <v>310</v>
      </c>
      <c r="P108" s="1349"/>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42" t="s">
        <v>4237</v>
      </c>
      <c r="B109" s="1142"/>
      <c r="C109" s="1142"/>
      <c r="D109" s="1142"/>
      <c r="E109" s="1142"/>
      <c r="F109" s="1142"/>
      <c r="G109" s="1142"/>
      <c r="H109" s="1142"/>
      <c r="I109" s="1142"/>
      <c r="J109" s="1142"/>
      <c r="K109" s="1142"/>
      <c r="L109" s="1142"/>
      <c r="M109" s="1142"/>
      <c r="N109" s="1142"/>
      <c r="O109" s="1142"/>
      <c r="P109" s="1142"/>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131" t="s">
        <v>2945</v>
      </c>
      <c r="B110" s="1145"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199"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131"/>
      <c r="B111" s="1145"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00"/>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131"/>
      <c r="B112" s="1145"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01"/>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132"/>
      <c r="B113" s="1132"/>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42" t="s">
        <v>4238</v>
      </c>
      <c r="B114" s="1142"/>
      <c r="C114" s="1142"/>
      <c r="D114" s="1142"/>
      <c r="E114" s="1142"/>
      <c r="F114" s="1142"/>
      <c r="G114" s="1142"/>
      <c r="H114" s="1142"/>
      <c r="I114" s="1142"/>
      <c r="J114" s="1142"/>
      <c r="K114" s="1142"/>
      <c r="L114" s="1142"/>
      <c r="M114" s="1142"/>
      <c r="N114" s="1142"/>
      <c r="O114" s="1142"/>
      <c r="P114" s="1142"/>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175" t="s">
        <v>2988</v>
      </c>
      <c r="B115" s="1176" t="s">
        <v>3180</v>
      </c>
      <c r="C115" s="1142" t="str">
        <f>+'PLANINDICATIVO PD MAYO'!J29</f>
        <v>PUBLICAR 35  LIBROS PRODUCTO DE INVESTIGACIÓN, 50 LOS ARTÍCULOS EN REVISTAS INDEXADAS E INDEXAR 2 REVISTAS USCO</v>
      </c>
      <c r="D115" s="1142" t="s">
        <v>3272</v>
      </c>
      <c r="E115" s="1142"/>
      <c r="F115" s="1142" t="str">
        <f>+'PLANINDICATIVO PD MAYO'!O29</f>
        <v>9 libros, 12 artìculos, 1 revistas indexadas</v>
      </c>
      <c r="G115" s="2" t="s">
        <v>3887</v>
      </c>
      <c r="H115" s="154" t="s">
        <v>3181</v>
      </c>
      <c r="I115" s="154"/>
      <c r="J115" s="154"/>
      <c r="K115" s="154"/>
      <c r="L115" s="154"/>
      <c r="M115" s="155">
        <v>70000000</v>
      </c>
      <c r="N115" s="155">
        <v>70000000</v>
      </c>
      <c r="O115" s="151">
        <v>410</v>
      </c>
      <c r="P115" s="1211"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131"/>
      <c r="B116" s="1145"/>
      <c r="C116" s="1142"/>
      <c r="D116" s="1142"/>
      <c r="E116" s="1142"/>
      <c r="F116" s="1142"/>
      <c r="G116" s="2" t="s">
        <v>3888</v>
      </c>
      <c r="H116" s="154" t="s">
        <v>3237</v>
      </c>
      <c r="I116" s="154"/>
      <c r="J116" s="154"/>
      <c r="K116" s="154"/>
      <c r="L116" s="154"/>
      <c r="M116" s="155">
        <v>50000000</v>
      </c>
      <c r="N116" s="155">
        <v>50000000</v>
      </c>
      <c r="O116" s="151">
        <v>410</v>
      </c>
      <c r="P116" s="1212"/>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131"/>
      <c r="B117" s="1145"/>
      <c r="C117" s="1142"/>
      <c r="D117" s="1142"/>
      <c r="E117" s="1142"/>
      <c r="F117" s="1142"/>
      <c r="G117" s="2" t="s">
        <v>3889</v>
      </c>
      <c r="H117" s="154" t="s">
        <v>394</v>
      </c>
      <c r="I117" s="154"/>
      <c r="J117" s="154"/>
      <c r="K117" s="154"/>
      <c r="L117" s="154"/>
      <c r="M117" s="155">
        <v>50000000</v>
      </c>
      <c r="N117" s="155">
        <v>50000000</v>
      </c>
      <c r="O117" s="151">
        <v>410</v>
      </c>
      <c r="P117" s="1213"/>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132"/>
      <c r="B118" s="1146"/>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42" t="s">
        <v>4239</v>
      </c>
      <c r="B119" s="1142"/>
      <c r="C119" s="1142"/>
      <c r="D119" s="1142"/>
      <c r="E119" s="1142"/>
      <c r="F119" s="1142"/>
      <c r="G119" s="1142"/>
      <c r="H119" s="1142"/>
      <c r="I119" s="1142"/>
      <c r="J119" s="1142"/>
      <c r="K119" s="1142"/>
      <c r="L119" s="1142"/>
      <c r="M119" s="1142"/>
      <c r="N119" s="1142"/>
      <c r="O119" s="1142"/>
      <c r="P119" s="1142"/>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175" t="s">
        <v>2973</v>
      </c>
      <c r="B120" s="1175"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11"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132"/>
      <c r="B121" s="1132"/>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13"/>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42" t="s">
        <v>4240</v>
      </c>
      <c r="B122" s="1142"/>
      <c r="C122" s="1142"/>
      <c r="D122" s="1142"/>
      <c r="E122" s="1142"/>
      <c r="F122" s="1142"/>
      <c r="G122" s="1142"/>
      <c r="H122" s="1142"/>
      <c r="I122" s="1142"/>
      <c r="J122" s="1142"/>
      <c r="K122" s="1142"/>
      <c r="L122" s="1142"/>
      <c r="M122" s="1142"/>
      <c r="N122" s="1142"/>
      <c r="O122" s="1142"/>
      <c r="P122" s="1142"/>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42" t="s">
        <v>4241</v>
      </c>
      <c r="B124" s="1142"/>
      <c r="C124" s="1142"/>
      <c r="D124" s="1142"/>
      <c r="E124" s="1142"/>
      <c r="F124" s="1142"/>
      <c r="G124" s="1142"/>
      <c r="H124" s="1142"/>
      <c r="I124" s="1142"/>
      <c r="J124" s="1142"/>
      <c r="K124" s="1142"/>
      <c r="L124" s="1142"/>
      <c r="M124" s="1142"/>
      <c r="N124" s="1142"/>
      <c r="O124" s="1142"/>
      <c r="P124" s="1142"/>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42" t="s">
        <v>4242</v>
      </c>
      <c r="B126" s="1142"/>
      <c r="C126" s="1142"/>
      <c r="D126" s="1142"/>
      <c r="E126" s="1142"/>
      <c r="F126" s="1142"/>
      <c r="G126" s="1142"/>
      <c r="H126" s="1142"/>
      <c r="I126" s="1142"/>
      <c r="J126" s="1142"/>
      <c r="K126" s="1142"/>
      <c r="L126" s="1142"/>
      <c r="M126" s="1142"/>
      <c r="N126" s="1142"/>
      <c r="O126" s="1142"/>
      <c r="P126" s="1142"/>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42" t="s">
        <v>4243</v>
      </c>
      <c r="B128" s="1142"/>
      <c r="C128" s="1142"/>
      <c r="D128" s="1142"/>
      <c r="E128" s="1142"/>
      <c r="F128" s="1142"/>
      <c r="G128" s="1142"/>
      <c r="H128" s="1142"/>
      <c r="I128" s="1142"/>
      <c r="J128" s="1142"/>
      <c r="K128" s="1142"/>
      <c r="L128" s="1142"/>
      <c r="M128" s="1142"/>
      <c r="N128" s="1142"/>
      <c r="O128" s="1142"/>
      <c r="P128" s="1142"/>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42" t="s">
        <v>4247</v>
      </c>
      <c r="B129" s="1142"/>
      <c r="C129" s="1142"/>
      <c r="D129" s="1142"/>
      <c r="E129" s="1142"/>
      <c r="F129" s="1142"/>
      <c r="G129" s="1142"/>
      <c r="H129" s="1142"/>
      <c r="I129" s="1142"/>
      <c r="J129" s="1142"/>
      <c r="K129" s="1142"/>
      <c r="L129" s="1142"/>
      <c r="M129" s="1142"/>
      <c r="N129" s="1142"/>
      <c r="O129" s="1142"/>
      <c r="P129" s="1142"/>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148" t="s">
        <v>3139</v>
      </c>
      <c r="B132" s="1148"/>
      <c r="C132" s="1148" t="s">
        <v>4179</v>
      </c>
      <c r="D132" s="1429" t="s">
        <v>4171</v>
      </c>
      <c r="E132" s="1430"/>
      <c r="F132" s="1431"/>
      <c r="G132" s="1149" t="s">
        <v>4174</v>
      </c>
      <c r="H132" s="1149"/>
      <c r="I132" s="1149" t="s">
        <v>4175</v>
      </c>
      <c r="J132" s="1149" t="s">
        <v>4176</v>
      </c>
      <c r="K132" s="1149"/>
      <c r="L132" s="1149"/>
      <c r="M132" s="893"/>
      <c r="N132" s="893"/>
      <c r="O132" s="1374" t="s">
        <v>447</v>
      </c>
      <c r="P132" s="1434" t="s">
        <v>3347</v>
      </c>
      <c r="Q132" s="1435" t="s">
        <v>3333</v>
      </c>
      <c r="R132" s="1435"/>
      <c r="S132" s="1435"/>
      <c r="T132" s="1435"/>
      <c r="U132" s="1435"/>
      <c r="V132" s="1435"/>
      <c r="W132" s="1435" t="s">
        <v>3333</v>
      </c>
      <c r="X132" s="1435"/>
      <c r="Y132" s="1435"/>
      <c r="Z132" s="1435"/>
      <c r="AA132" s="1435"/>
      <c r="AB132" s="1435"/>
      <c r="AC132" s="1435"/>
    </row>
    <row r="133" spans="1:31" ht="58.15" customHeight="1" x14ac:dyDescent="0.25">
      <c r="A133" s="1148"/>
      <c r="B133" s="1148"/>
      <c r="C133" s="1148"/>
      <c r="D133" s="891" t="s">
        <v>4178</v>
      </c>
      <c r="E133" s="891" t="s">
        <v>4173</v>
      </c>
      <c r="F133" s="891" t="s">
        <v>4172</v>
      </c>
      <c r="G133" s="886" t="s">
        <v>1</v>
      </c>
      <c r="H133" s="886" t="s">
        <v>4174</v>
      </c>
      <c r="I133" s="1149"/>
      <c r="J133" s="886" t="s">
        <v>4178</v>
      </c>
      <c r="K133" s="886" t="s">
        <v>4173</v>
      </c>
      <c r="L133" s="886" t="s">
        <v>4177</v>
      </c>
      <c r="M133" s="886" t="s">
        <v>460</v>
      </c>
      <c r="N133" s="886" t="s">
        <v>462</v>
      </c>
      <c r="O133" s="1374"/>
      <c r="P133" s="1434"/>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42" t="s">
        <v>4245</v>
      </c>
      <c r="B135" s="1142"/>
      <c r="C135" s="1142"/>
      <c r="D135" s="1142"/>
      <c r="E135" s="1142"/>
      <c r="F135" s="1142"/>
      <c r="G135" s="1142"/>
      <c r="H135" s="1142"/>
      <c r="I135" s="1142"/>
      <c r="J135" s="1142"/>
      <c r="K135" s="1142"/>
      <c r="L135" s="1142"/>
      <c r="M135" s="1142"/>
      <c r="N135" s="1142"/>
      <c r="O135" s="1142"/>
      <c r="P135" s="1142"/>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42" t="s">
        <v>4244</v>
      </c>
      <c r="B137" s="1142"/>
      <c r="C137" s="1142"/>
      <c r="D137" s="1142"/>
      <c r="E137" s="1142"/>
      <c r="F137" s="1142"/>
      <c r="G137" s="1142"/>
      <c r="H137" s="1142"/>
      <c r="I137" s="1142"/>
      <c r="J137" s="1142"/>
      <c r="K137" s="1142"/>
      <c r="L137" s="1142"/>
      <c r="M137" s="1142"/>
      <c r="N137" s="1142"/>
      <c r="O137" s="1142"/>
      <c r="P137" s="1142"/>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42" t="s">
        <v>4248</v>
      </c>
      <c r="B138" s="1142"/>
      <c r="C138" s="1142"/>
      <c r="D138" s="1142"/>
      <c r="E138" s="1142"/>
      <c r="F138" s="1142"/>
      <c r="G138" s="1142"/>
      <c r="H138" s="1142"/>
      <c r="I138" s="1142"/>
      <c r="J138" s="1142"/>
      <c r="K138" s="1142"/>
      <c r="L138" s="1142"/>
      <c r="M138" s="1142"/>
      <c r="N138" s="1142"/>
      <c r="O138" s="1142"/>
      <c r="P138" s="1142"/>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181" t="s">
        <v>3407</v>
      </c>
      <c r="B139" s="1196"/>
      <c r="C139" s="1196"/>
      <c r="D139" s="1196"/>
      <c r="E139" s="1196"/>
      <c r="F139" s="1196"/>
      <c r="G139" s="1196"/>
      <c r="H139" s="1196"/>
      <c r="I139" s="1196"/>
      <c r="J139" s="1196"/>
      <c r="K139" s="1196"/>
      <c r="L139" s="1196"/>
      <c r="M139" s="1196"/>
      <c r="N139" s="1196"/>
      <c r="O139" s="1196"/>
      <c r="P139" s="1214"/>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148" t="s">
        <v>3139</v>
      </c>
      <c r="B142" s="1148"/>
      <c r="C142" s="1148" t="s">
        <v>4179</v>
      </c>
      <c r="D142" s="1429" t="s">
        <v>4171</v>
      </c>
      <c r="E142" s="1430"/>
      <c r="F142" s="1431"/>
      <c r="G142" s="1149" t="s">
        <v>4174</v>
      </c>
      <c r="H142" s="1149"/>
      <c r="I142" s="1149" t="s">
        <v>4175</v>
      </c>
      <c r="J142" s="1149" t="s">
        <v>4176</v>
      </c>
      <c r="K142" s="1149"/>
      <c r="L142" s="1149"/>
      <c r="M142" s="893"/>
      <c r="N142" s="893"/>
      <c r="O142" s="1374" t="s">
        <v>447</v>
      </c>
      <c r="P142" s="1434" t="s">
        <v>3347</v>
      </c>
      <c r="Q142" s="1435" t="s">
        <v>3333</v>
      </c>
      <c r="R142" s="1435"/>
      <c r="S142" s="1435"/>
      <c r="T142" s="1435"/>
      <c r="U142" s="1435"/>
      <c r="V142" s="1435"/>
      <c r="W142" s="1435" t="s">
        <v>3333</v>
      </c>
      <c r="X142" s="1435"/>
      <c r="Y142" s="1435"/>
      <c r="Z142" s="1435"/>
      <c r="AA142" s="1435"/>
      <c r="AB142" s="1435"/>
      <c r="AC142" s="1435"/>
    </row>
    <row r="143" spans="1:31" ht="41.45" customHeight="1" x14ac:dyDescent="0.25">
      <c r="A143" s="1148"/>
      <c r="B143" s="1148"/>
      <c r="C143" s="1148"/>
      <c r="D143" s="891" t="s">
        <v>4178</v>
      </c>
      <c r="E143" s="891" t="s">
        <v>4173</v>
      </c>
      <c r="F143" s="891" t="s">
        <v>4172</v>
      </c>
      <c r="G143" s="886" t="s">
        <v>1</v>
      </c>
      <c r="H143" s="886" t="s">
        <v>4174</v>
      </c>
      <c r="I143" s="1149"/>
      <c r="J143" s="886" t="s">
        <v>4178</v>
      </c>
      <c r="K143" s="886" t="s">
        <v>4173</v>
      </c>
      <c r="L143" s="886" t="s">
        <v>4177</v>
      </c>
      <c r="M143" s="886" t="s">
        <v>460</v>
      </c>
      <c r="N143" s="886" t="s">
        <v>462</v>
      </c>
      <c r="O143" s="1374"/>
      <c r="P143" s="1434"/>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175" t="s">
        <v>2822</v>
      </c>
      <c r="B144" s="1130" t="str">
        <f>+'PLANINDICATIVO PD MAYO'!I40</f>
        <v xml:space="preserve"> HACIA LAS CERTIFICACIONES ISO 9001:2000 y NTCGP-1000</v>
      </c>
      <c r="C144" s="1130" t="str">
        <f>+'PLANINDICATIVO PD MAYO'!J40</f>
        <v>IMPLEMENTAR UN SISTEMA DE GESTIÒN INTEGRAL DE ACUERDO CON NORMATIVIDAD ISO</v>
      </c>
      <c r="D144" s="1142" t="str">
        <f>+'PLANINDICATIVO PD MAYO'!L40</f>
        <v>SISTEMA DE GESTIÒN IMPLEMENTADO</v>
      </c>
      <c r="E144" s="1139"/>
      <c r="F144" s="1439" t="str">
        <f>+'PLANINDICATIVO PD MAYO'!O40</f>
        <v>1 SISTEMA IMPLEMENTADO</v>
      </c>
      <c r="G144" s="806" t="s">
        <v>3898</v>
      </c>
      <c r="H144" s="174" t="s">
        <v>3145</v>
      </c>
      <c r="I144" s="174"/>
      <c r="J144" s="174"/>
      <c r="K144" s="174"/>
      <c r="L144" s="174"/>
      <c r="M144" s="155">
        <v>30000000</v>
      </c>
      <c r="N144" s="155">
        <f>+M144</f>
        <v>30000000</v>
      </c>
      <c r="O144" s="151">
        <v>510</v>
      </c>
      <c r="P144" s="1350"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131"/>
      <c r="B145" s="1132"/>
      <c r="C145" s="1132"/>
      <c r="D145" s="1142"/>
      <c r="E145" s="1141"/>
      <c r="F145" s="1142"/>
      <c r="G145" s="806" t="s">
        <v>3899</v>
      </c>
      <c r="H145" s="174" t="s">
        <v>3900</v>
      </c>
      <c r="I145" s="174"/>
      <c r="J145" s="174"/>
      <c r="K145" s="174"/>
      <c r="L145" s="174"/>
      <c r="M145" s="155">
        <v>30000000</v>
      </c>
      <c r="N145" s="155">
        <f>+M145</f>
        <v>30000000</v>
      </c>
      <c r="O145" s="151">
        <v>510</v>
      </c>
      <c r="P145" s="1351"/>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42" t="s">
        <v>4251</v>
      </c>
      <c r="B146" s="1142"/>
      <c r="C146" s="1142"/>
      <c r="D146" s="1142"/>
      <c r="E146" s="1142"/>
      <c r="F146" s="1142"/>
      <c r="G146" s="1142"/>
      <c r="H146" s="1142"/>
      <c r="I146" s="1142"/>
      <c r="J146" s="1142"/>
      <c r="K146" s="1142"/>
      <c r="L146" s="1142"/>
      <c r="M146" s="1142"/>
      <c r="N146" s="1142"/>
      <c r="O146" s="1142"/>
      <c r="P146" s="1142"/>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42" t="s">
        <v>4252</v>
      </c>
      <c r="B148" s="1142"/>
      <c r="C148" s="1142"/>
      <c r="D148" s="1142"/>
      <c r="E148" s="1142"/>
      <c r="F148" s="1142"/>
      <c r="G148" s="1142"/>
      <c r="H148" s="1142"/>
      <c r="I148" s="1142"/>
      <c r="J148" s="1142"/>
      <c r="K148" s="1142"/>
      <c r="L148" s="1142"/>
      <c r="M148" s="1142"/>
      <c r="N148" s="1142"/>
      <c r="O148" s="1142"/>
      <c r="P148" s="1142"/>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42" t="s">
        <v>4253</v>
      </c>
      <c r="B149" s="1142"/>
      <c r="C149" s="1142"/>
      <c r="D149" s="1142"/>
      <c r="E149" s="1142"/>
      <c r="F149" s="1142"/>
      <c r="G149" s="1142"/>
      <c r="H149" s="1142"/>
      <c r="I149" s="1142"/>
      <c r="J149" s="1142"/>
      <c r="K149" s="1142"/>
      <c r="L149" s="1142"/>
      <c r="M149" s="1142"/>
      <c r="N149" s="1142"/>
      <c r="O149" s="1142"/>
      <c r="P149" s="1142"/>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148" t="s">
        <v>3139</v>
      </c>
      <c r="B152" s="1148"/>
      <c r="C152" s="1148" t="s">
        <v>4179</v>
      </c>
      <c r="D152" s="1429" t="s">
        <v>4171</v>
      </c>
      <c r="E152" s="1430"/>
      <c r="F152" s="1431"/>
      <c r="G152" s="1149" t="s">
        <v>4174</v>
      </c>
      <c r="H152" s="1149"/>
      <c r="I152" s="1149" t="s">
        <v>4175</v>
      </c>
      <c r="J152" s="1149" t="s">
        <v>4176</v>
      </c>
      <c r="K152" s="1149"/>
      <c r="L152" s="1149"/>
      <c r="M152" s="893"/>
      <c r="N152" s="893"/>
      <c r="O152" s="1374" t="s">
        <v>447</v>
      </c>
      <c r="P152" s="1434" t="s">
        <v>3347</v>
      </c>
      <c r="Q152" s="1435" t="s">
        <v>3333</v>
      </c>
      <c r="R152" s="1435"/>
      <c r="S152" s="1435"/>
      <c r="T152" s="1435"/>
      <c r="U152" s="1435"/>
      <c r="V152" s="1435"/>
      <c r="W152" s="1435" t="s">
        <v>3333</v>
      </c>
      <c r="X152" s="1435"/>
      <c r="Y152" s="1435"/>
      <c r="Z152" s="1435"/>
      <c r="AA152" s="1435"/>
      <c r="AB152" s="1435"/>
      <c r="AC152" s="1435"/>
    </row>
    <row r="153" spans="1:31" ht="42.6" customHeight="1" x14ac:dyDescent="0.25">
      <c r="A153" s="1148"/>
      <c r="B153" s="1148"/>
      <c r="C153" s="1148"/>
      <c r="D153" s="891" t="s">
        <v>4178</v>
      </c>
      <c r="E153" s="891" t="s">
        <v>4173</v>
      </c>
      <c r="F153" s="891" t="s">
        <v>4172</v>
      </c>
      <c r="G153" s="886" t="s">
        <v>1</v>
      </c>
      <c r="H153" s="886" t="s">
        <v>4174</v>
      </c>
      <c r="I153" s="1149"/>
      <c r="J153" s="886" t="s">
        <v>4178</v>
      </c>
      <c r="K153" s="886" t="s">
        <v>4173</v>
      </c>
      <c r="L153" s="886" t="s">
        <v>4177</v>
      </c>
      <c r="M153" s="886" t="s">
        <v>460</v>
      </c>
      <c r="N153" s="886" t="s">
        <v>462</v>
      </c>
      <c r="O153" s="1374"/>
      <c r="P153" s="1434"/>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42" t="s">
        <v>3032</v>
      </c>
      <c r="B154" s="1142" t="str">
        <f>+'PLANINDICATIVO PD MAYO'!I42</f>
        <v>CONSTRUCCIÓN, ADECUACIÓN Y MANTENIMIENTO DE INFRAESTRUCTURA FÍSICA (PLANTA FÍSICA TODAS LAS SEDES)</v>
      </c>
      <c r="C154" s="1142" t="str">
        <f>+'PLANINDICATIVO PD MAYO'!J42</f>
        <v xml:space="preserve">9210 NUEVOS M2 CONSTRUIDOS, 1.000 ADECUADOS Y 12.500 (Incluye estudios, diseños e interventorías) MANTENIDOS EN TODAS LAS SEDES </v>
      </c>
      <c r="D154" s="1142" t="str">
        <f>+'PLANINDICATIVO PD MAYO'!L42</f>
        <v>M2 CONSTRUIDOS, M2 ADECUADOS, Y M2 MANTENIDOS EN TODAS LA SEDES</v>
      </c>
      <c r="E154" s="1142"/>
      <c r="F154" s="1142"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42"/>
      <c r="B155" s="1142"/>
      <c r="C155" s="1142"/>
      <c r="D155" s="1142"/>
      <c r="E155" s="1142"/>
      <c r="F155" s="1142"/>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42"/>
      <c r="B156" s="1142"/>
      <c r="C156" s="1142"/>
      <c r="D156" s="1142"/>
      <c r="E156" s="1142"/>
      <c r="F156" s="1142"/>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42"/>
      <c r="B157" s="1142"/>
      <c r="C157" s="1142"/>
      <c r="D157" s="1142"/>
      <c r="E157" s="1142"/>
      <c r="F157" s="1142"/>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42" t="s">
        <v>4255</v>
      </c>
      <c r="B159" s="1142"/>
      <c r="C159" s="1142"/>
      <c r="D159" s="1142"/>
      <c r="E159" s="1142"/>
      <c r="F159" s="1142"/>
      <c r="G159" s="1142"/>
      <c r="H159" s="1142"/>
      <c r="I159" s="1142"/>
      <c r="J159" s="1142"/>
      <c r="K159" s="1142"/>
      <c r="L159" s="1142"/>
      <c r="M159" s="1142"/>
      <c r="N159" s="1142"/>
      <c r="O159" s="1142"/>
      <c r="P159" s="1142"/>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42" t="s">
        <v>3032</v>
      </c>
      <c r="B160" s="1142" t="str">
        <f>+'PLANINDICATIVO PD MAYO'!I43</f>
        <v>DOTACIÓN Y MANTENIMIENTO DE EQUIPOS (DOTACIÓN OFICINAS Y AULAS TODAS LAS SEDES)</v>
      </c>
      <c r="C160" s="1142" t="str">
        <f>+'PLANINDICATIVO PD MAYO'!J43</f>
        <v xml:space="preserve">DOTAR 130 AULAS Y 130 OFICINAS PARA DOCENTES Y ADMINISTRATIVOS </v>
      </c>
      <c r="D160" s="1142" t="str">
        <f>+'PLANINDICATIVO PD MAYO'!L43</f>
        <v>NÙMERO DE AULAS Y OFICINAS DOTADAS</v>
      </c>
      <c r="E160" s="1142"/>
      <c r="F160" s="1142" t="str">
        <f>+'PLANINDICATIVO PD MAYO'!O43</f>
        <v xml:space="preserve">30 AULAS Y 30 OFICINAS </v>
      </c>
      <c r="G160" s="2" t="s">
        <v>3911</v>
      </c>
      <c r="H160" s="174" t="s">
        <v>3910</v>
      </c>
      <c r="I160" s="174"/>
      <c r="J160" s="174"/>
      <c r="K160" s="174"/>
      <c r="L160" s="174"/>
      <c r="M160" s="155">
        <v>10000000</v>
      </c>
      <c r="N160" s="155">
        <v>21763332</v>
      </c>
      <c r="O160" s="151">
        <v>211</v>
      </c>
      <c r="P160" s="1422"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42"/>
      <c r="B161" s="1142"/>
      <c r="C161" s="1142"/>
      <c r="D161" s="1142"/>
      <c r="E161" s="1142"/>
      <c r="F161" s="1142"/>
      <c r="G161" s="2" t="s">
        <v>3912</v>
      </c>
      <c r="H161" s="174" t="s">
        <v>3917</v>
      </c>
      <c r="I161" s="174"/>
      <c r="J161" s="174"/>
      <c r="K161" s="174"/>
      <c r="L161" s="174"/>
      <c r="M161" s="155">
        <v>30000000</v>
      </c>
      <c r="N161" s="155">
        <v>68513332</v>
      </c>
      <c r="O161" s="151">
        <v>211</v>
      </c>
      <c r="P161" s="1423"/>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42"/>
      <c r="B162" s="1142"/>
      <c r="C162" s="1142"/>
      <c r="D162" s="1142"/>
      <c r="E162" s="1142"/>
      <c r="F162" s="1142"/>
      <c r="G162" s="2" t="s">
        <v>3913</v>
      </c>
      <c r="H162" s="174" t="s">
        <v>3918</v>
      </c>
      <c r="I162" s="174"/>
      <c r="J162" s="174"/>
      <c r="K162" s="174"/>
      <c r="L162" s="174"/>
      <c r="M162" s="155">
        <v>590000000</v>
      </c>
      <c r="N162" s="155">
        <v>907756276</v>
      </c>
      <c r="O162" s="151">
        <v>211</v>
      </c>
      <c r="P162" s="1423"/>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42" t="str">
        <f>+A160</f>
        <v>PY.4.2.1</v>
      </c>
      <c r="B163" s="1142" t="str">
        <f>+B160</f>
        <v>DOTACIÓN Y MANTENIMIENTO DE EQUIPOS (DOTACIÓN OFICINAS Y AULAS TODAS LAS SEDES)</v>
      </c>
      <c r="C163" s="1142" t="str">
        <f>+C160</f>
        <v xml:space="preserve">DOTAR 130 AULAS Y 130 OFICINAS PARA DOCENTES Y ADMINISTRATIVOS </v>
      </c>
      <c r="D163" s="1142" t="str">
        <f>+D160</f>
        <v>NÙMERO DE AULAS Y OFICINAS DOTADAS</v>
      </c>
      <c r="E163" s="1142"/>
      <c r="F163" s="1142" t="str">
        <f>+F160</f>
        <v xml:space="preserve">30 AULAS Y 30 OFICINAS </v>
      </c>
      <c r="G163" s="2" t="s">
        <v>3914</v>
      </c>
      <c r="H163" s="154" t="s">
        <v>3919</v>
      </c>
      <c r="I163" s="154"/>
      <c r="J163" s="154"/>
      <c r="K163" s="154"/>
      <c r="L163" s="154"/>
      <c r="M163" s="155">
        <v>100000000</v>
      </c>
      <c r="N163" s="155">
        <v>86318000</v>
      </c>
      <c r="O163" s="151">
        <v>211</v>
      </c>
      <c r="P163" s="1212"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42"/>
      <c r="B164" s="1142"/>
      <c r="C164" s="1142"/>
      <c r="D164" s="1142"/>
      <c r="E164" s="1142"/>
      <c r="F164" s="1142"/>
      <c r="G164" s="2" t="s">
        <v>3915</v>
      </c>
      <c r="H164" s="154" t="s">
        <v>3920</v>
      </c>
      <c r="I164" s="154"/>
      <c r="J164" s="154"/>
      <c r="K164" s="154"/>
      <c r="L164" s="154"/>
      <c r="M164" s="155">
        <v>100000000</v>
      </c>
      <c r="N164" s="155">
        <v>400049000</v>
      </c>
      <c r="O164" s="151">
        <v>211</v>
      </c>
      <c r="P164" s="1212"/>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42"/>
      <c r="B165" s="1142"/>
      <c r="C165" s="1142"/>
      <c r="D165" s="1142"/>
      <c r="E165" s="1142"/>
      <c r="F165" s="1142"/>
      <c r="G165" s="2" t="s">
        <v>3921</v>
      </c>
      <c r="H165" s="154" t="s">
        <v>3924</v>
      </c>
      <c r="I165" s="154"/>
      <c r="J165" s="154"/>
      <c r="K165" s="154"/>
      <c r="L165" s="154"/>
      <c r="M165" s="155">
        <v>50000000</v>
      </c>
      <c r="N165" s="155">
        <v>14752000</v>
      </c>
      <c r="O165" s="151">
        <v>211</v>
      </c>
      <c r="P165" s="1212"/>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42"/>
      <c r="B166" s="1142"/>
      <c r="C166" s="1142"/>
      <c r="D166" s="1142"/>
      <c r="E166" s="1142"/>
      <c r="F166" s="1142"/>
      <c r="G166" s="2" t="s">
        <v>3922</v>
      </c>
      <c r="H166" s="154" t="s">
        <v>3925</v>
      </c>
      <c r="I166" s="154"/>
      <c r="J166" s="154"/>
      <c r="K166" s="154"/>
      <c r="L166" s="154"/>
      <c r="M166" s="155">
        <v>150000000</v>
      </c>
      <c r="N166" s="155">
        <v>689156673</v>
      </c>
      <c r="O166" s="151">
        <v>211</v>
      </c>
      <c r="P166" s="1212"/>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42"/>
      <c r="B167" s="1142"/>
      <c r="C167" s="1142"/>
      <c r="D167" s="1142"/>
      <c r="E167" s="1142"/>
      <c r="F167" s="1142"/>
      <c r="G167" s="2" t="s">
        <v>3923</v>
      </c>
      <c r="H167" s="154" t="s">
        <v>3926</v>
      </c>
      <c r="I167" s="154"/>
      <c r="J167" s="154"/>
      <c r="K167" s="154"/>
      <c r="L167" s="154"/>
      <c r="M167" s="155">
        <v>150000000</v>
      </c>
      <c r="N167" s="155">
        <v>626977688</v>
      </c>
      <c r="O167" s="151">
        <v>211</v>
      </c>
      <c r="P167" s="1213"/>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42" t="s">
        <v>4256</v>
      </c>
      <c r="B168" s="1142"/>
      <c r="C168" s="1142"/>
      <c r="D168" s="1142"/>
      <c r="E168" s="1142"/>
      <c r="F168" s="1142"/>
      <c r="G168" s="1142"/>
      <c r="H168" s="1142"/>
      <c r="I168" s="1142"/>
      <c r="J168" s="1142"/>
      <c r="K168" s="1142"/>
      <c r="L168" s="1142"/>
      <c r="M168" s="1142"/>
      <c r="N168" s="1142"/>
      <c r="O168" s="1142"/>
      <c r="P168" s="1142"/>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42" t="str">
        <f>+A163</f>
        <v>PY.4.2.1</v>
      </c>
      <c r="B169" s="1142" t="str">
        <f>+'PLANINDICATIVO PD MAYO'!I44</f>
        <v>DOTACIÓN Y MATENIMIENTO DE EQUIPOS E INSUMOS DE LABORATORIOS(DOTACIÓN LABORATORIOS TODAS LA SEDES)</v>
      </c>
      <c r="C169" s="1142" t="str">
        <f>+'PLANINDICATIVO PD MAYO'!J44</f>
        <v>CONSTRUCCIÒN DE 2 LABORATORIOS PARA INVESTIGACIÒN Y MANTENIMIENTO Y DOTACIÒN DE EQUIPOS DE 16 LABORATORIOS DE DOCENCIA E INVESTIGACIÒN</v>
      </c>
      <c r="D169" s="1142" t="str">
        <f>+'PLANINDICATIVO PD MAYO'!L44</f>
        <v xml:space="preserve">NÙMERO DE LABORATORIOS CONSTRUIDOS, DOTADOS Y MANTENIDOS </v>
      </c>
      <c r="E169" s="1142"/>
      <c r="F169" s="1142"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42"/>
      <c r="B170" s="1142"/>
      <c r="C170" s="1142"/>
      <c r="D170" s="1142"/>
      <c r="E170" s="1142"/>
      <c r="F170" s="1142"/>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42"/>
      <c r="B171" s="1142"/>
      <c r="C171" s="1142"/>
      <c r="D171" s="1142"/>
      <c r="E171" s="1142"/>
      <c r="F171" s="1142"/>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42"/>
      <c r="B172" s="1142"/>
      <c r="C172" s="1142"/>
      <c r="D172" s="1142"/>
      <c r="E172" s="1142"/>
      <c r="F172" s="1142"/>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42"/>
      <c r="B173" s="1142"/>
      <c r="C173" s="1142"/>
      <c r="D173" s="1142"/>
      <c r="E173" s="1142"/>
      <c r="F173" s="1142"/>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40" t="str">
        <f>+A169</f>
        <v>PY.4.2.1</v>
      </c>
      <c r="B174" s="1140" t="str">
        <f>+B169</f>
        <v>DOTACIÓN Y MATENIMIENTO DE EQUIPOS E INSUMOS DE LABORATORIOS(DOTACIÓN LABORATORIOS TODAS LA SEDES)</v>
      </c>
      <c r="C174" s="1140" t="str">
        <f>+C169</f>
        <v>CONSTRUCCIÒN DE 2 LABORATORIOS PARA INVESTIGACIÒN Y MANTENIMIENTO Y DOTACIÒN DE EQUIPOS DE 16 LABORATORIOS DE DOCENCIA E INVESTIGACIÒN</v>
      </c>
      <c r="D174" s="1140" t="str">
        <f>+D169</f>
        <v xml:space="preserve">NÙMERO DE LABORATORIOS CONSTRUIDOS, DOTADOS Y MANTENIDOS </v>
      </c>
      <c r="E174" s="1140"/>
      <c r="F174" s="1140"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40"/>
      <c r="B175" s="1140"/>
      <c r="C175" s="1140"/>
      <c r="D175" s="1140"/>
      <c r="E175" s="1140"/>
      <c r="F175" s="1140"/>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41"/>
      <c r="B176" s="1141"/>
      <c r="C176" s="1141"/>
      <c r="D176" s="1141"/>
      <c r="E176" s="1141"/>
      <c r="F176" s="1141"/>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42" t="str">
        <f>+A169</f>
        <v>PY.4.2.1</v>
      </c>
      <c r="B177" s="1142" t="str">
        <f>+B169</f>
        <v>DOTACIÓN Y MATENIMIENTO DE EQUIPOS E INSUMOS DE LABORATORIOS(DOTACIÓN LABORATORIOS TODAS LA SEDES)</v>
      </c>
      <c r="C177" s="1142" t="str">
        <f>+C169</f>
        <v>CONSTRUCCIÒN DE 2 LABORATORIOS PARA INVESTIGACIÒN Y MANTENIMIENTO Y DOTACIÒN DE EQUIPOS DE 16 LABORATORIOS DE DOCENCIA E INVESTIGACIÒN</v>
      </c>
      <c r="D177" s="1142" t="str">
        <f>+D169</f>
        <v xml:space="preserve">NÙMERO DE LABORATORIOS CONSTRUIDOS, DOTADOS Y MANTENIDOS </v>
      </c>
      <c r="E177" s="1142"/>
      <c r="F177" s="1142"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42"/>
      <c r="B178" s="1142"/>
      <c r="C178" s="1142"/>
      <c r="D178" s="1142"/>
      <c r="E178" s="1142"/>
      <c r="F178" s="1142"/>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42"/>
      <c r="B179" s="1142"/>
      <c r="C179" s="1142"/>
      <c r="D179" s="1142"/>
      <c r="E179" s="1142"/>
      <c r="F179" s="1142"/>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42"/>
      <c r="B180" s="1142"/>
      <c r="C180" s="1142"/>
      <c r="D180" s="1142"/>
      <c r="E180" s="1142"/>
      <c r="F180" s="1142"/>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42"/>
      <c r="B181" s="1142"/>
      <c r="C181" s="1142"/>
      <c r="D181" s="1142"/>
      <c r="E181" s="1142"/>
      <c r="F181" s="1142"/>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42"/>
      <c r="B182" s="1142"/>
      <c r="C182" s="1142"/>
      <c r="D182" s="1142"/>
      <c r="E182" s="1142"/>
      <c r="F182" s="1142"/>
      <c r="G182" s="109" t="s">
        <v>4094</v>
      </c>
      <c r="H182" s="154" t="s">
        <v>4095</v>
      </c>
      <c r="I182" s="171"/>
      <c r="J182" s="171"/>
      <c r="K182" s="171"/>
      <c r="L182" s="171"/>
      <c r="M182" s="172"/>
      <c r="N182" s="172"/>
      <c r="O182" s="151">
        <v>211</v>
      </c>
      <c r="P182" s="1441"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42"/>
      <c r="B183" s="1142"/>
      <c r="C183" s="1142"/>
      <c r="D183" s="1142"/>
      <c r="E183" s="1142"/>
      <c r="F183" s="1142"/>
      <c r="G183" s="109" t="s">
        <v>4131</v>
      </c>
      <c r="H183" s="154" t="s">
        <v>4153</v>
      </c>
      <c r="I183" s="171"/>
      <c r="J183" s="171"/>
      <c r="K183" s="171"/>
      <c r="L183" s="171"/>
      <c r="M183" s="172"/>
      <c r="N183" s="172"/>
      <c r="O183" s="151">
        <v>211</v>
      </c>
      <c r="P183" s="1442"/>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42"/>
      <c r="B184" s="1142"/>
      <c r="C184" s="1142"/>
      <c r="D184" s="1142"/>
      <c r="E184" s="1142"/>
      <c r="F184" s="1142"/>
      <c r="G184" s="109" t="s">
        <v>4132</v>
      </c>
      <c r="H184" s="154" t="s">
        <v>4133</v>
      </c>
      <c r="I184" s="171"/>
      <c r="J184" s="171"/>
      <c r="K184" s="171"/>
      <c r="L184" s="171"/>
      <c r="M184" s="172"/>
      <c r="N184" s="172"/>
      <c r="O184" s="151">
        <v>211</v>
      </c>
      <c r="P184" s="1443"/>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40" t="str">
        <f>+A177</f>
        <v>PY.4.2.1</v>
      </c>
      <c r="B185" s="1140" t="str">
        <f>+B177</f>
        <v>DOTACIÓN Y MATENIMIENTO DE EQUIPOS E INSUMOS DE LABORATORIOS(DOTACIÓN LABORATORIOS TODAS LA SEDES)</v>
      </c>
      <c r="C185" s="1140" t="str">
        <f>+C177</f>
        <v>CONSTRUCCIÒN DE 2 LABORATORIOS PARA INVESTIGACIÒN Y MANTENIMIENTO Y DOTACIÒN DE EQUIPOS DE 16 LABORATORIOS DE DOCENCIA E INVESTIGACIÒN</v>
      </c>
      <c r="D185" s="1140" t="str">
        <f>+D177</f>
        <v xml:space="preserve">NÙMERO DE LABORATORIOS CONSTRUIDOS, DOTADOS Y MANTENIDOS </v>
      </c>
      <c r="E185" s="1140"/>
      <c r="F185" s="1140"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40"/>
      <c r="B186" s="1140"/>
      <c r="C186" s="1140"/>
      <c r="D186" s="1140"/>
      <c r="E186" s="1140"/>
      <c r="F186" s="1140"/>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40"/>
      <c r="B187" s="1140"/>
      <c r="C187" s="1140"/>
      <c r="D187" s="1140"/>
      <c r="E187" s="1140"/>
      <c r="F187" s="1140"/>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41"/>
      <c r="B188" s="1141"/>
      <c r="C188" s="1141"/>
      <c r="D188" s="1141"/>
      <c r="E188" s="1141"/>
      <c r="F188" s="1141"/>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42" t="str">
        <f>+A177</f>
        <v>PY.4.2.1</v>
      </c>
      <c r="B189" s="1142" t="str">
        <f>+B177</f>
        <v>DOTACIÓN Y MATENIMIENTO DE EQUIPOS E INSUMOS DE LABORATORIOS(DOTACIÓN LABORATORIOS TODAS LA SEDES)</v>
      </c>
      <c r="C189" s="1142" t="str">
        <f>+C177</f>
        <v>CONSTRUCCIÒN DE 2 LABORATORIOS PARA INVESTIGACIÒN Y MANTENIMIENTO Y DOTACIÒN DE EQUIPOS DE 16 LABORATORIOS DE DOCENCIA E INVESTIGACIÒN</v>
      </c>
      <c r="D189" s="1142" t="str">
        <f>+D177</f>
        <v xml:space="preserve">NÙMERO DE LABORATORIOS CONSTRUIDOS, DOTADOS Y MANTENIDOS </v>
      </c>
      <c r="E189" s="1142"/>
      <c r="F189" s="1142"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42"/>
      <c r="B190" s="1142"/>
      <c r="C190" s="1142"/>
      <c r="D190" s="1142"/>
      <c r="E190" s="1142"/>
      <c r="F190" s="1142"/>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42"/>
      <c r="B191" s="1142"/>
      <c r="C191" s="1142"/>
      <c r="D191" s="1142"/>
      <c r="E191" s="1142"/>
      <c r="F191" s="1142"/>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42" t="str">
        <f>+A189</f>
        <v>PY.4.2.1</v>
      </c>
      <c r="B192" s="1142" t="str">
        <f>+B189</f>
        <v>DOTACIÓN Y MATENIMIENTO DE EQUIPOS E INSUMOS DE LABORATORIOS(DOTACIÓN LABORATORIOS TODAS LA SEDES)</v>
      </c>
      <c r="C192" s="1142" t="str">
        <f>+C189</f>
        <v>CONSTRUCCIÒN DE 2 LABORATORIOS PARA INVESTIGACIÒN Y MANTENIMIENTO Y DOTACIÒN DE EQUIPOS DE 16 LABORATORIOS DE DOCENCIA E INVESTIGACIÒN</v>
      </c>
      <c r="D192" s="1142" t="str">
        <f>+D189</f>
        <v xml:space="preserve">NÙMERO DE LABORATORIOS CONSTRUIDOS, DOTADOS Y MANTENIDOS </v>
      </c>
      <c r="E192" s="1142"/>
      <c r="F192" s="1142"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42"/>
      <c r="B193" s="1142"/>
      <c r="C193" s="1142"/>
      <c r="D193" s="1142"/>
      <c r="E193" s="1142"/>
      <c r="F193" s="1142"/>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42"/>
      <c r="B194" s="1142"/>
      <c r="C194" s="1142"/>
      <c r="D194" s="1142"/>
      <c r="E194" s="1142"/>
      <c r="F194" s="1142"/>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40" t="str">
        <f>+A189</f>
        <v>PY.4.2.1</v>
      </c>
      <c r="B195" s="1140" t="str">
        <f>+B189</f>
        <v>DOTACIÓN Y MATENIMIENTO DE EQUIPOS E INSUMOS DE LABORATORIOS(DOTACIÓN LABORATORIOS TODAS LA SEDES)</v>
      </c>
      <c r="C195" s="1140" t="str">
        <f>+C189</f>
        <v>CONSTRUCCIÒN DE 2 LABORATORIOS PARA INVESTIGACIÒN Y MANTENIMIENTO Y DOTACIÒN DE EQUIPOS DE 16 LABORATORIOS DE DOCENCIA E INVESTIGACIÒN</v>
      </c>
      <c r="D195" s="1140" t="str">
        <f>+D189</f>
        <v xml:space="preserve">NÙMERO DE LABORATORIOS CONSTRUIDOS, DOTADOS Y MANTENIDOS </v>
      </c>
      <c r="E195" s="1140"/>
      <c r="F195" s="1140"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40"/>
      <c r="B196" s="1140"/>
      <c r="C196" s="1140"/>
      <c r="D196" s="1140"/>
      <c r="E196" s="1140"/>
      <c r="F196" s="1140"/>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40"/>
      <c r="B197" s="1140"/>
      <c r="C197" s="1140"/>
      <c r="D197" s="1140"/>
      <c r="E197" s="1140"/>
      <c r="F197" s="1140"/>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41"/>
      <c r="B198" s="1141"/>
      <c r="C198" s="1141"/>
      <c r="D198" s="1141"/>
      <c r="E198" s="1141"/>
      <c r="F198" s="1141"/>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42" t="str">
        <f>+A189</f>
        <v>PY.4.2.1</v>
      </c>
      <c r="B199" s="1142" t="str">
        <f>+B189</f>
        <v>DOTACIÓN Y MATENIMIENTO DE EQUIPOS E INSUMOS DE LABORATORIOS(DOTACIÓN LABORATORIOS TODAS LA SEDES)</v>
      </c>
      <c r="C199" s="1142" t="str">
        <f>+C189</f>
        <v>CONSTRUCCIÒN DE 2 LABORATORIOS PARA INVESTIGACIÒN Y MANTENIMIENTO Y DOTACIÒN DE EQUIPOS DE 16 LABORATORIOS DE DOCENCIA E INVESTIGACIÒN</v>
      </c>
      <c r="D199" s="1142" t="str">
        <f>+D189</f>
        <v xml:space="preserve">NÙMERO DE LABORATORIOS CONSTRUIDOS, DOTADOS Y MANTENIDOS </v>
      </c>
      <c r="E199" s="1142"/>
      <c r="F199" s="1142"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42"/>
      <c r="B200" s="1142"/>
      <c r="C200" s="1142"/>
      <c r="D200" s="1142"/>
      <c r="E200" s="1142"/>
      <c r="F200" s="1142"/>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42"/>
      <c r="B201" s="1142"/>
      <c r="C201" s="1142"/>
      <c r="D201" s="1142"/>
      <c r="E201" s="1142"/>
      <c r="F201" s="1142"/>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42"/>
      <c r="B202" s="1142"/>
      <c r="C202" s="1142"/>
      <c r="D202" s="1142"/>
      <c r="E202" s="1142"/>
      <c r="F202" s="1142"/>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42"/>
      <c r="B203" s="1142"/>
      <c r="C203" s="1142"/>
      <c r="D203" s="1142"/>
      <c r="E203" s="1142"/>
      <c r="F203" s="1142"/>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42"/>
      <c r="B204" s="1142"/>
      <c r="C204" s="1142"/>
      <c r="D204" s="1142"/>
      <c r="E204" s="1142"/>
      <c r="F204" s="1142"/>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40" t="str">
        <f>+A199</f>
        <v>PY.4.2.1</v>
      </c>
      <c r="B205" s="1140" t="str">
        <f>+B199</f>
        <v>DOTACIÓN Y MATENIMIENTO DE EQUIPOS E INSUMOS DE LABORATORIOS(DOTACIÓN LABORATORIOS TODAS LA SEDES)</v>
      </c>
      <c r="C205" s="1140" t="str">
        <f>+C199</f>
        <v>CONSTRUCCIÒN DE 2 LABORATORIOS PARA INVESTIGACIÒN Y MANTENIMIENTO Y DOTACIÒN DE EQUIPOS DE 16 LABORATORIOS DE DOCENCIA E INVESTIGACIÒN</v>
      </c>
      <c r="D205" s="1140" t="str">
        <f>+D199</f>
        <v xml:space="preserve">NÙMERO DE LABORATORIOS CONSTRUIDOS, DOTADOS Y MANTENIDOS </v>
      </c>
      <c r="E205" s="1140"/>
      <c r="F205" s="1140"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40"/>
      <c r="B206" s="1140"/>
      <c r="C206" s="1140"/>
      <c r="D206" s="1140"/>
      <c r="E206" s="1140"/>
      <c r="F206" s="1140"/>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40"/>
      <c r="B207" s="1140"/>
      <c r="C207" s="1140"/>
      <c r="D207" s="1140"/>
      <c r="E207" s="1140"/>
      <c r="F207" s="1140"/>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41"/>
      <c r="B208" s="1141"/>
      <c r="C208" s="1141"/>
      <c r="D208" s="1141"/>
      <c r="E208" s="1141"/>
      <c r="F208" s="1141"/>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39" t="str">
        <f>+A199</f>
        <v>PY.4.2.1</v>
      </c>
      <c r="B209" s="1139" t="str">
        <f>+B199</f>
        <v>DOTACIÓN Y MATENIMIENTO DE EQUIPOS E INSUMOS DE LABORATORIOS(DOTACIÓN LABORATORIOS TODAS LA SEDES)</v>
      </c>
      <c r="C209" s="1139" t="str">
        <f>+C199</f>
        <v>CONSTRUCCIÒN DE 2 LABORATORIOS PARA INVESTIGACIÒN Y MANTENIMIENTO Y DOTACIÒN DE EQUIPOS DE 16 LABORATORIOS DE DOCENCIA E INVESTIGACIÒN</v>
      </c>
      <c r="D209" s="1139" t="str">
        <f>+D199</f>
        <v xml:space="preserve">NÙMERO DE LABORATORIOS CONSTRUIDOS, DOTADOS Y MANTENIDOS </v>
      </c>
      <c r="E209" s="1139"/>
      <c r="F209" s="1139"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40"/>
      <c r="B210" s="1140"/>
      <c r="C210" s="1140"/>
      <c r="D210" s="1140"/>
      <c r="E210" s="1140"/>
      <c r="F210" s="1140"/>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40"/>
      <c r="B211" s="1140"/>
      <c r="C211" s="1140"/>
      <c r="D211" s="1140"/>
      <c r="E211" s="1140"/>
      <c r="F211" s="1140"/>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41"/>
      <c r="B212" s="1141"/>
      <c r="C212" s="1141"/>
      <c r="D212" s="1141"/>
      <c r="E212" s="1141"/>
      <c r="F212" s="1141"/>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42" t="s">
        <v>4257</v>
      </c>
      <c r="B213" s="1142"/>
      <c r="C213" s="1142"/>
      <c r="D213" s="1142"/>
      <c r="E213" s="1142"/>
      <c r="F213" s="1142"/>
      <c r="G213" s="1142"/>
      <c r="H213" s="1142"/>
      <c r="I213" s="1142"/>
      <c r="J213" s="1142"/>
      <c r="K213" s="1142"/>
      <c r="L213" s="1142"/>
      <c r="M213" s="1142"/>
      <c r="N213" s="1142"/>
      <c r="O213" s="1142"/>
      <c r="P213" s="1142"/>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42" t="s">
        <v>4258</v>
      </c>
      <c r="B215" s="1142"/>
      <c r="C215" s="1142"/>
      <c r="D215" s="1142"/>
      <c r="E215" s="1142"/>
      <c r="F215" s="1142"/>
      <c r="G215" s="1142"/>
      <c r="H215" s="1142"/>
      <c r="I215" s="1142"/>
      <c r="J215" s="1142"/>
      <c r="K215" s="1142"/>
      <c r="L215" s="1142"/>
      <c r="M215" s="1142"/>
      <c r="N215" s="1142"/>
      <c r="O215" s="1142"/>
      <c r="P215" s="1142"/>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42" t="s">
        <v>4259</v>
      </c>
      <c r="B217" s="1142"/>
      <c r="C217" s="1142"/>
      <c r="D217" s="1142"/>
      <c r="E217" s="1142"/>
      <c r="F217" s="1142"/>
      <c r="G217" s="1142"/>
      <c r="H217" s="1142"/>
      <c r="I217" s="1142"/>
      <c r="J217" s="1142"/>
      <c r="K217" s="1142"/>
      <c r="L217" s="1142"/>
      <c r="M217" s="1142"/>
      <c r="N217" s="1142"/>
      <c r="O217" s="1142"/>
      <c r="P217" s="1142"/>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42" t="s">
        <v>4260</v>
      </c>
      <c r="B218" s="1142"/>
      <c r="C218" s="1142"/>
      <c r="D218" s="1142"/>
      <c r="E218" s="1142"/>
      <c r="F218" s="1142"/>
      <c r="G218" s="1142"/>
      <c r="H218" s="1142"/>
      <c r="I218" s="1142"/>
      <c r="J218" s="1142"/>
      <c r="K218" s="1142"/>
      <c r="L218" s="1142"/>
      <c r="M218" s="1142"/>
      <c r="N218" s="1142"/>
      <c r="O218" s="1142"/>
      <c r="P218" s="1142"/>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196" t="s">
        <v>3408</v>
      </c>
      <c r="B219" s="1196"/>
      <c r="C219" s="1196"/>
      <c r="D219" s="1196"/>
      <c r="E219" s="1196"/>
      <c r="F219" s="1196"/>
      <c r="G219" s="1196"/>
      <c r="H219" s="1196"/>
      <c r="I219" s="1196"/>
      <c r="J219" s="1196"/>
      <c r="K219" s="1196"/>
      <c r="L219" s="1196"/>
      <c r="M219" s="1196"/>
      <c r="N219" s="1196"/>
      <c r="O219" s="1196"/>
      <c r="P219" s="1214"/>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42" t="s">
        <v>4264</v>
      </c>
      <c r="B223" s="1142"/>
      <c r="C223" s="1142"/>
      <c r="D223" s="1142"/>
      <c r="E223" s="1142"/>
      <c r="F223" s="1142"/>
      <c r="G223" s="1142"/>
      <c r="H223" s="1142"/>
      <c r="I223" s="1142"/>
      <c r="J223" s="1142"/>
      <c r="K223" s="1142"/>
      <c r="L223" s="1142"/>
      <c r="M223" s="1142"/>
      <c r="N223" s="1142"/>
      <c r="O223" s="1142"/>
      <c r="P223" s="1142"/>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42" t="s">
        <v>4265</v>
      </c>
      <c r="B225" s="1142"/>
      <c r="C225" s="1142"/>
      <c r="D225" s="1142"/>
      <c r="E225" s="1142"/>
      <c r="F225" s="1142"/>
      <c r="G225" s="1142"/>
      <c r="H225" s="1142"/>
      <c r="I225" s="1142"/>
      <c r="J225" s="1142"/>
      <c r="K225" s="1142"/>
      <c r="L225" s="1142"/>
      <c r="M225" s="1142"/>
      <c r="N225" s="1142"/>
      <c r="O225" s="1142"/>
      <c r="P225" s="1142"/>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42" t="s">
        <v>4263</v>
      </c>
      <c r="B226" s="1142"/>
      <c r="C226" s="1142"/>
      <c r="D226" s="1142"/>
      <c r="E226" s="1142"/>
      <c r="F226" s="1142"/>
      <c r="G226" s="1142"/>
      <c r="H226" s="1142"/>
      <c r="I226" s="1142"/>
      <c r="J226" s="1142"/>
      <c r="K226" s="1142"/>
      <c r="L226" s="1142"/>
      <c r="M226" s="1142"/>
      <c r="N226" s="1142"/>
      <c r="O226" s="1142"/>
      <c r="P226" s="1142"/>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181" t="s">
        <v>3409</v>
      </c>
      <c r="B227" s="1196"/>
      <c r="C227" s="1196"/>
      <c r="D227" s="1196"/>
      <c r="E227" s="1196"/>
      <c r="F227" s="1196"/>
      <c r="G227" s="1196"/>
      <c r="H227" s="1196"/>
      <c r="I227" s="1196"/>
      <c r="J227" s="1196"/>
      <c r="K227" s="1196"/>
      <c r="L227" s="1196"/>
      <c r="M227" s="1196"/>
      <c r="N227" s="1196"/>
      <c r="O227" s="1196"/>
      <c r="P227" s="1214"/>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148" t="s">
        <v>3139</v>
      </c>
      <c r="B230" s="1148"/>
      <c r="C230" s="1148" t="s">
        <v>4179</v>
      </c>
      <c r="D230" s="1429" t="s">
        <v>4171</v>
      </c>
      <c r="E230" s="1430"/>
      <c r="F230" s="1431"/>
      <c r="G230" s="1149" t="s">
        <v>4174</v>
      </c>
      <c r="H230" s="1149"/>
      <c r="I230" s="1149" t="s">
        <v>4175</v>
      </c>
      <c r="J230" s="1149" t="s">
        <v>4176</v>
      </c>
      <c r="K230" s="1149"/>
      <c r="L230" s="1149"/>
      <c r="M230" s="893"/>
      <c r="N230" s="893"/>
      <c r="O230" s="1374" t="s">
        <v>447</v>
      </c>
      <c r="P230" s="1432" t="s">
        <v>3347</v>
      </c>
      <c r="Q230" s="1435" t="s">
        <v>3333</v>
      </c>
      <c r="R230" s="1435"/>
      <c r="S230" s="1435"/>
      <c r="T230" s="1435"/>
      <c r="U230" s="1435"/>
      <c r="V230" s="1435"/>
      <c r="W230" s="1435" t="s">
        <v>3333</v>
      </c>
      <c r="X230" s="1435"/>
      <c r="Y230" s="1435"/>
      <c r="Z230" s="1435"/>
      <c r="AA230" s="1435"/>
      <c r="AB230" s="1435"/>
      <c r="AC230" s="1435"/>
    </row>
    <row r="231" spans="1:31" ht="51.6" customHeight="1" x14ac:dyDescent="0.25">
      <c r="A231" s="1148"/>
      <c r="B231" s="1148"/>
      <c r="C231" s="1148"/>
      <c r="D231" s="899" t="s">
        <v>4178</v>
      </c>
      <c r="E231" s="899" t="s">
        <v>4173</v>
      </c>
      <c r="F231" s="899" t="s">
        <v>4172</v>
      </c>
      <c r="G231" s="900" t="s">
        <v>1</v>
      </c>
      <c r="H231" s="900" t="s">
        <v>4174</v>
      </c>
      <c r="I231" s="1149"/>
      <c r="J231" s="900" t="s">
        <v>4178</v>
      </c>
      <c r="K231" s="900" t="s">
        <v>4173</v>
      </c>
      <c r="L231" s="900" t="s">
        <v>4177</v>
      </c>
      <c r="M231" s="900" t="s">
        <v>460</v>
      </c>
      <c r="N231" s="900" t="s">
        <v>462</v>
      </c>
      <c r="O231" s="1374"/>
      <c r="P231" s="1432"/>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130" t="s">
        <v>2830</v>
      </c>
      <c r="B232" s="1130" t="str">
        <f>+'PLANINDICATIVO PD MAYO'!I54</f>
        <v xml:space="preserve"> FORMACIÓN Y CAPACITACIÓN DEL PERSONAL ADMINISTRATIVO Y OPERATIVO</v>
      </c>
      <c r="C232" s="1130" t="str">
        <f>+'PLANINDICATIVO PD MAYO'!J54</f>
        <v xml:space="preserve">IMPLEMENTAR UN PLAN DE FORMACIÒN Y CAPACITACIÒN PARA 200 FUNCIONARIOS  ADMINISTRATIVO  </v>
      </c>
      <c r="D232" s="1130" t="str">
        <f>+'PLANINDICATIVO PD MAYO'!L54</f>
        <v>NÙMERO DE FUNCIONARIOS ADMINISTRATIVOS FORMADOS Y CAPACITADOS</v>
      </c>
      <c r="E232" s="1130"/>
      <c r="F232" s="1130">
        <f>+'PLANINDICATIVO PD MAYO'!O54</f>
        <v>200</v>
      </c>
      <c r="G232" s="2" t="s">
        <v>3998</v>
      </c>
      <c r="H232" s="154" t="s">
        <v>3999</v>
      </c>
      <c r="I232" s="154"/>
      <c r="J232" s="154"/>
      <c r="K232" s="154"/>
      <c r="L232" s="154"/>
      <c r="M232" s="155">
        <v>150000000</v>
      </c>
      <c r="N232" s="155">
        <v>610600800</v>
      </c>
      <c r="O232" s="151">
        <v>310</v>
      </c>
      <c r="P232" s="1347"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131"/>
      <c r="B233" s="1131"/>
      <c r="C233" s="1131"/>
      <c r="D233" s="1131"/>
      <c r="E233" s="1131"/>
      <c r="F233" s="1131"/>
      <c r="G233" s="2" t="s">
        <v>4000</v>
      </c>
      <c r="H233" s="154" t="s">
        <v>4001</v>
      </c>
      <c r="I233" s="154"/>
      <c r="J233" s="154"/>
      <c r="K233" s="154"/>
      <c r="L233" s="154"/>
      <c r="M233" s="155"/>
      <c r="N233" s="155"/>
      <c r="O233" s="151">
        <v>310</v>
      </c>
      <c r="P233" s="1348"/>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131"/>
      <c r="B234" s="1131"/>
      <c r="C234" s="1131"/>
      <c r="D234" s="1131"/>
      <c r="E234" s="1131"/>
      <c r="F234" s="1131"/>
      <c r="G234" s="2" t="s">
        <v>4002</v>
      </c>
      <c r="H234" s="154" t="s">
        <v>4003</v>
      </c>
      <c r="I234" s="154"/>
      <c r="J234" s="154"/>
      <c r="K234" s="154"/>
      <c r="L234" s="154"/>
      <c r="M234" s="155"/>
      <c r="N234" s="155"/>
      <c r="O234" s="151">
        <v>310</v>
      </c>
      <c r="P234" s="1348"/>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132"/>
      <c r="B235" s="1132"/>
      <c r="C235" s="1132"/>
      <c r="D235" s="1132"/>
      <c r="E235" s="1132"/>
      <c r="F235" s="1132"/>
      <c r="G235" s="2" t="s">
        <v>4004</v>
      </c>
      <c r="H235" s="154" t="s">
        <v>4005</v>
      </c>
      <c r="I235" s="154"/>
      <c r="J235" s="154"/>
      <c r="K235" s="154"/>
      <c r="L235" s="154"/>
      <c r="M235" s="155"/>
      <c r="N235" s="155"/>
      <c r="O235" s="151">
        <v>310</v>
      </c>
      <c r="P235" s="1349"/>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42" t="s">
        <v>4267</v>
      </c>
      <c r="B236" s="1142"/>
      <c r="C236" s="1142"/>
      <c r="D236" s="1142"/>
      <c r="E236" s="1142"/>
      <c r="F236" s="1142"/>
      <c r="G236" s="1142"/>
      <c r="H236" s="1142"/>
      <c r="I236" s="1142"/>
      <c r="J236" s="1142"/>
      <c r="K236" s="1142"/>
      <c r="L236" s="1142"/>
      <c r="M236" s="1142"/>
      <c r="N236" s="1142"/>
      <c r="O236" s="1142"/>
      <c r="P236" s="1142"/>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42" t="s">
        <v>4268</v>
      </c>
      <c r="B238" s="1142"/>
      <c r="C238" s="1142"/>
      <c r="D238" s="1142"/>
      <c r="E238" s="1142"/>
      <c r="F238" s="1142"/>
      <c r="G238" s="1142"/>
      <c r="H238" s="1142"/>
      <c r="I238" s="1142"/>
      <c r="J238" s="1142"/>
      <c r="K238" s="1142"/>
      <c r="L238" s="1142"/>
      <c r="M238" s="1142"/>
      <c r="N238" s="1142"/>
      <c r="O238" s="1142"/>
      <c r="P238" s="1142"/>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42" t="s">
        <v>4272</v>
      </c>
      <c r="B239" s="1142"/>
      <c r="C239" s="1142"/>
      <c r="D239" s="1142"/>
      <c r="E239" s="1142"/>
      <c r="F239" s="1142"/>
      <c r="G239" s="1142"/>
      <c r="H239" s="1142"/>
      <c r="I239" s="1142"/>
      <c r="J239" s="1142"/>
      <c r="K239" s="1142"/>
      <c r="L239" s="1142"/>
      <c r="M239" s="1142"/>
      <c r="N239" s="1142"/>
      <c r="O239" s="1142"/>
      <c r="P239" s="1142"/>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148" t="s">
        <v>3139</v>
      </c>
      <c r="B242" s="1148"/>
      <c r="C242" s="1148" t="s">
        <v>4179</v>
      </c>
      <c r="D242" s="1429" t="s">
        <v>4171</v>
      </c>
      <c r="E242" s="1430"/>
      <c r="F242" s="1431"/>
      <c r="G242" s="1149" t="s">
        <v>4174</v>
      </c>
      <c r="H242" s="1149"/>
      <c r="I242" s="1149" t="s">
        <v>4175</v>
      </c>
      <c r="J242" s="1149" t="s">
        <v>4176</v>
      </c>
      <c r="K242" s="1149"/>
      <c r="L242" s="1149"/>
      <c r="M242" s="893"/>
      <c r="N242" s="893"/>
      <c r="O242" s="1374" t="s">
        <v>447</v>
      </c>
      <c r="P242" s="1432" t="s">
        <v>3347</v>
      </c>
      <c r="Q242" s="1435" t="s">
        <v>3333</v>
      </c>
      <c r="R242" s="1435"/>
      <c r="S242" s="1435"/>
      <c r="T242" s="1435"/>
      <c r="U242" s="1435"/>
      <c r="V242" s="1435"/>
      <c r="W242" s="1435" t="s">
        <v>3333</v>
      </c>
      <c r="X242" s="1435"/>
      <c r="Y242" s="1435"/>
      <c r="Z242" s="1435"/>
      <c r="AA242" s="1435"/>
      <c r="AB242" s="1435"/>
      <c r="AC242" s="1435"/>
    </row>
    <row r="243" spans="1:31" ht="52.9" customHeight="1" x14ac:dyDescent="0.25">
      <c r="A243" s="1148"/>
      <c r="B243" s="1148"/>
      <c r="C243" s="1148"/>
      <c r="D243" s="906" t="s">
        <v>4178</v>
      </c>
      <c r="E243" s="906" t="s">
        <v>4173</v>
      </c>
      <c r="F243" s="906" t="s">
        <v>4172</v>
      </c>
      <c r="G243" s="904" t="s">
        <v>1</v>
      </c>
      <c r="H243" s="904" t="s">
        <v>4174</v>
      </c>
      <c r="I243" s="1149"/>
      <c r="J243" s="904" t="s">
        <v>4178</v>
      </c>
      <c r="K243" s="904" t="s">
        <v>4173</v>
      </c>
      <c r="L243" s="904" t="s">
        <v>4177</v>
      </c>
      <c r="M243" s="904" t="s">
        <v>460</v>
      </c>
      <c r="N243" s="904" t="s">
        <v>462</v>
      </c>
      <c r="O243" s="1374"/>
      <c r="P243" s="1432"/>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42" t="s">
        <v>2841</v>
      </c>
      <c r="B244" s="1142"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31"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42"/>
      <c r="B245" s="1142"/>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32"/>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42"/>
      <c r="B246" s="1142"/>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253"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42"/>
      <c r="B247" s="1142"/>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253"/>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42"/>
      <c r="B248" s="1142"/>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253"/>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42" t="s">
        <v>4269</v>
      </c>
      <c r="B250" s="1142"/>
      <c r="C250" s="1142"/>
      <c r="D250" s="1142"/>
      <c r="E250" s="1142"/>
      <c r="F250" s="1142"/>
      <c r="G250" s="1142"/>
      <c r="H250" s="1142"/>
      <c r="I250" s="1142"/>
      <c r="J250" s="1142"/>
      <c r="K250" s="1142"/>
      <c r="L250" s="1142"/>
      <c r="M250" s="1142"/>
      <c r="N250" s="1142"/>
      <c r="O250" s="1142"/>
      <c r="P250" s="1142"/>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42" t="s">
        <v>4270</v>
      </c>
      <c r="B252" s="1142"/>
      <c r="C252" s="1142"/>
      <c r="D252" s="1142"/>
      <c r="E252" s="1142"/>
      <c r="F252" s="1142"/>
      <c r="G252" s="1142"/>
      <c r="H252" s="1142"/>
      <c r="I252" s="1142"/>
      <c r="J252" s="1142"/>
      <c r="K252" s="1142"/>
      <c r="L252" s="1142"/>
      <c r="M252" s="1142"/>
      <c r="N252" s="1142"/>
      <c r="O252" s="1142"/>
      <c r="P252" s="1142"/>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175" t="s">
        <v>2870</v>
      </c>
      <c r="B253" s="1175"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47"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131"/>
      <c r="B254" s="1131"/>
      <c r="C254" s="1176" t="str">
        <f>+'PLANINDICATIVO PD MAYO'!J64</f>
        <v>REALIZAR 50 ACTIVIDADES AÑO DE BIENESTAR (RECREACIÒN, CULTURA DEPORTE FORMATIVAS Y ARTÌSTICAS</v>
      </c>
      <c r="D254" s="1142" t="str">
        <f>+'PLANINDICATIVO PD MAYO'!L64</f>
        <v>NÙMERO DE ACTIVIDADES/AÑO DE BIENESTAR UNIVERSITARIO</v>
      </c>
      <c r="E254" s="1139"/>
      <c r="F254" s="1139">
        <f>+'PLANINDICATIVO PD MAYO'!O64</f>
        <v>50</v>
      </c>
      <c r="G254" s="2" t="s">
        <v>4016</v>
      </c>
      <c r="H254" s="171" t="s">
        <v>672</v>
      </c>
      <c r="I254" s="154"/>
      <c r="J254" s="154"/>
      <c r="K254" s="154"/>
      <c r="L254" s="154"/>
      <c r="M254" s="155">
        <v>120000000</v>
      </c>
      <c r="N254" s="155">
        <v>365975023</v>
      </c>
      <c r="O254" s="151">
        <v>301</v>
      </c>
      <c r="P254" s="1447"/>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361"/>
      <c r="B255" s="1361"/>
      <c r="C255" s="1433"/>
      <c r="D255" s="1142"/>
      <c r="E255" s="1141"/>
      <c r="F255" s="1141"/>
      <c r="G255" s="848" t="s">
        <v>4017</v>
      </c>
      <c r="H255" s="331" t="s">
        <v>128</v>
      </c>
      <c r="I255" s="697"/>
      <c r="J255" s="171"/>
      <c r="K255" s="171"/>
      <c r="L255" s="171"/>
      <c r="M255" s="172">
        <v>80000000</v>
      </c>
      <c r="N255" s="172">
        <v>117299875</v>
      </c>
      <c r="O255" s="561">
        <v>301</v>
      </c>
      <c r="P255" s="1447"/>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42" t="s">
        <v>4271</v>
      </c>
      <c r="B256" s="1142"/>
      <c r="C256" s="1142"/>
      <c r="D256" s="1142"/>
      <c r="E256" s="1142"/>
      <c r="F256" s="1142"/>
      <c r="G256" s="1142"/>
      <c r="H256" s="1142"/>
      <c r="I256" s="1142"/>
      <c r="J256" s="1142"/>
      <c r="K256" s="1142"/>
      <c r="L256" s="1142"/>
      <c r="M256" s="1142"/>
      <c r="N256" s="1142"/>
      <c r="O256" s="1142"/>
      <c r="P256" s="1142"/>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42" t="s">
        <v>4274</v>
      </c>
      <c r="B257" s="1142"/>
      <c r="C257" s="1142"/>
      <c r="D257" s="1142"/>
      <c r="E257" s="1142"/>
      <c r="F257" s="1142"/>
      <c r="G257" s="1142"/>
      <c r="H257" s="1142"/>
      <c r="I257" s="1142"/>
      <c r="J257" s="1142"/>
      <c r="K257" s="1142"/>
      <c r="L257" s="1142"/>
      <c r="M257" s="1142"/>
      <c r="N257" s="1142"/>
      <c r="O257" s="1142"/>
      <c r="P257" s="1142"/>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181" t="s">
        <v>3410</v>
      </c>
      <c r="B258" s="1196"/>
      <c r="C258" s="1196"/>
      <c r="D258" s="1196"/>
      <c r="E258" s="1196"/>
      <c r="F258" s="1196"/>
      <c r="G258" s="1196"/>
      <c r="H258" s="1196"/>
      <c r="I258" s="1196"/>
      <c r="J258" s="1196"/>
      <c r="K258" s="1196"/>
      <c r="L258" s="1196"/>
      <c r="M258" s="1196"/>
      <c r="N258" s="1196"/>
      <c r="O258" s="1196"/>
      <c r="P258" s="1214"/>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148" t="s">
        <v>3139</v>
      </c>
      <c r="B261" s="1148"/>
      <c r="C261" s="1148" t="s">
        <v>4179</v>
      </c>
      <c r="D261" s="1429" t="s">
        <v>4171</v>
      </c>
      <c r="E261" s="1430"/>
      <c r="F261" s="1431"/>
      <c r="G261" s="1149" t="s">
        <v>4174</v>
      </c>
      <c r="H261" s="1149"/>
      <c r="I261" s="1149" t="s">
        <v>4175</v>
      </c>
      <c r="J261" s="1149" t="s">
        <v>4176</v>
      </c>
      <c r="K261" s="1149"/>
      <c r="L261" s="1149"/>
      <c r="M261" s="893"/>
      <c r="N261" s="893"/>
      <c r="O261" s="1374" t="s">
        <v>447</v>
      </c>
      <c r="P261" s="1432" t="s">
        <v>3347</v>
      </c>
      <c r="Q261" s="1435" t="s">
        <v>3333</v>
      </c>
      <c r="R261" s="1435"/>
      <c r="S261" s="1435"/>
      <c r="T261" s="1435"/>
      <c r="U261" s="1435"/>
      <c r="V261" s="1435"/>
      <c r="W261" s="1435" t="s">
        <v>3333</v>
      </c>
      <c r="X261" s="1435"/>
      <c r="Y261" s="1435"/>
      <c r="Z261" s="1435"/>
      <c r="AA261" s="1435"/>
      <c r="AB261" s="1435"/>
      <c r="AC261" s="1435"/>
    </row>
    <row r="262" spans="1:31" ht="57.6" customHeight="1" x14ac:dyDescent="0.25">
      <c r="A262" s="1148"/>
      <c r="B262" s="1148"/>
      <c r="C262" s="1148"/>
      <c r="D262" s="908" t="s">
        <v>4178</v>
      </c>
      <c r="E262" s="908" t="s">
        <v>4173</v>
      </c>
      <c r="F262" s="908" t="s">
        <v>4172</v>
      </c>
      <c r="G262" s="909" t="s">
        <v>1</v>
      </c>
      <c r="H262" s="909" t="s">
        <v>4174</v>
      </c>
      <c r="I262" s="1149"/>
      <c r="J262" s="909" t="s">
        <v>4178</v>
      </c>
      <c r="K262" s="909" t="s">
        <v>4173</v>
      </c>
      <c r="L262" s="909" t="s">
        <v>4177</v>
      </c>
      <c r="M262" s="909" t="s">
        <v>460</v>
      </c>
      <c r="N262" s="909" t="s">
        <v>462</v>
      </c>
      <c r="O262" s="1374"/>
      <c r="P262" s="1432"/>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42" t="s">
        <v>4278</v>
      </c>
      <c r="B264" s="1142"/>
      <c r="C264" s="1142"/>
      <c r="D264" s="1142"/>
      <c r="E264" s="1142"/>
      <c r="F264" s="1142"/>
      <c r="G264" s="1142"/>
      <c r="H264" s="1142"/>
      <c r="I264" s="1142"/>
      <c r="J264" s="1142"/>
      <c r="K264" s="1142"/>
      <c r="L264" s="1142"/>
      <c r="M264" s="1142"/>
      <c r="N264" s="1142"/>
      <c r="O264" s="1142"/>
      <c r="P264" s="1142"/>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42" t="s">
        <v>4279</v>
      </c>
      <c r="B265" s="1142"/>
      <c r="C265" s="1142"/>
      <c r="D265" s="1142"/>
      <c r="E265" s="1142"/>
      <c r="F265" s="1142"/>
      <c r="G265" s="1142"/>
      <c r="H265" s="1142"/>
      <c r="I265" s="1142"/>
      <c r="J265" s="1142"/>
      <c r="K265" s="1142"/>
      <c r="L265" s="1142"/>
      <c r="M265" s="1142"/>
      <c r="N265" s="1142"/>
      <c r="O265" s="1142"/>
      <c r="P265" s="1142"/>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148" t="s">
        <v>3139</v>
      </c>
      <c r="B268" s="1148"/>
      <c r="C268" s="1148" t="s">
        <v>4179</v>
      </c>
      <c r="D268" s="1429" t="s">
        <v>4171</v>
      </c>
      <c r="E268" s="1430"/>
      <c r="F268" s="1431"/>
      <c r="G268" s="1149" t="s">
        <v>4174</v>
      </c>
      <c r="H268" s="1149"/>
      <c r="I268" s="1149" t="s">
        <v>4175</v>
      </c>
      <c r="J268" s="1149" t="s">
        <v>4176</v>
      </c>
      <c r="K268" s="1149"/>
      <c r="L268" s="1149"/>
      <c r="M268" s="893"/>
      <c r="N268" s="893"/>
      <c r="O268" s="1374" t="s">
        <v>447</v>
      </c>
      <c r="P268" s="1432" t="s">
        <v>3347</v>
      </c>
      <c r="Q268" s="1435" t="s">
        <v>3333</v>
      </c>
      <c r="R268" s="1435"/>
      <c r="S268" s="1435"/>
      <c r="T268" s="1435"/>
      <c r="U268" s="1435"/>
      <c r="V268" s="1435"/>
      <c r="W268" s="1435" t="s">
        <v>3333</v>
      </c>
      <c r="X268" s="1435"/>
      <c r="Y268" s="1435"/>
      <c r="Z268" s="1435"/>
      <c r="AA268" s="1435"/>
      <c r="AB268" s="1435"/>
      <c r="AC268" s="1435"/>
      <c r="AD268" s="236"/>
    </row>
    <row r="269" spans="1:31" ht="52.15" customHeight="1" x14ac:dyDescent="0.25">
      <c r="A269" s="1148"/>
      <c r="B269" s="1148"/>
      <c r="C269" s="1148"/>
      <c r="D269" s="908" t="s">
        <v>4178</v>
      </c>
      <c r="E269" s="908" t="s">
        <v>4173</v>
      </c>
      <c r="F269" s="908" t="s">
        <v>4172</v>
      </c>
      <c r="G269" s="909" t="s">
        <v>1</v>
      </c>
      <c r="H269" s="909" t="s">
        <v>4174</v>
      </c>
      <c r="I269" s="1149"/>
      <c r="J269" s="909" t="s">
        <v>4178</v>
      </c>
      <c r="K269" s="909" t="s">
        <v>4173</v>
      </c>
      <c r="L269" s="909" t="s">
        <v>4177</v>
      </c>
      <c r="M269" s="909" t="s">
        <v>460</v>
      </c>
      <c r="N269" s="909" t="s">
        <v>462</v>
      </c>
      <c r="O269" s="1374"/>
      <c r="P269" s="1432"/>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42" t="s">
        <v>2901</v>
      </c>
      <c r="B270" s="1142" t="str">
        <f>+'PLANINDICATIVO PD MAYO'!I69</f>
        <v xml:space="preserve"> EDUCACIÓN VIRTUAL </v>
      </c>
      <c r="C270" s="1142" t="str">
        <f>+'PLANINDICATIVO PD MAYO'!J69</f>
        <v>ADECUAR Y DOTAR 10 AULAS MULTIMEDIA</v>
      </c>
      <c r="D270" s="1142" t="str">
        <f>+'PLANINDICATIVO PD MAYO'!L69</f>
        <v>NÙMERO DE AULAS ADECUADAS Y DOTADAS</v>
      </c>
      <c r="E270" s="1142"/>
      <c r="F270" s="1142">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42"/>
      <c r="B271" s="1142"/>
      <c r="C271" s="1142"/>
      <c r="D271" s="1142"/>
      <c r="E271" s="1142"/>
      <c r="F271" s="1142"/>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42"/>
      <c r="B272" s="1142"/>
      <c r="C272" s="1142"/>
      <c r="D272" s="1142"/>
      <c r="E272" s="1142"/>
      <c r="F272" s="1142"/>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175" t="str">
        <f>+A273</f>
        <v>PY.7.2.1</v>
      </c>
      <c r="B274" s="1175" t="str">
        <f>+B273</f>
        <v xml:space="preserve"> EDUCACIÓN VIRTUAL </v>
      </c>
      <c r="C274" s="1175" t="str">
        <f>+C273</f>
        <v>ADECUAR Y DOTAR 10 AULAS MULTIMEDIA</v>
      </c>
      <c r="D274" s="1175" t="str">
        <f>+D273</f>
        <v>NÙMERO DE AULAS ADECUADAS Y DOTADAS</v>
      </c>
      <c r="E274" s="1175"/>
      <c r="F274" s="1175">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131"/>
      <c r="B275" s="1131"/>
      <c r="C275" s="1131"/>
      <c r="D275" s="1131"/>
      <c r="E275" s="1131"/>
      <c r="F275" s="1131"/>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131"/>
      <c r="B276" s="1131"/>
      <c r="C276" s="1131"/>
      <c r="D276" s="1131"/>
      <c r="E276" s="1131"/>
      <c r="F276" s="1131"/>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131"/>
      <c r="B277" s="1131"/>
      <c r="C277" s="1131"/>
      <c r="D277" s="1131"/>
      <c r="E277" s="1131"/>
      <c r="F277" s="1131"/>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42" t="s">
        <v>4281</v>
      </c>
      <c r="B278" s="1142"/>
      <c r="C278" s="1142"/>
      <c r="D278" s="1142"/>
      <c r="E278" s="1142"/>
      <c r="F278" s="1142"/>
      <c r="G278" s="1142"/>
      <c r="H278" s="1142"/>
      <c r="I278" s="1142"/>
      <c r="J278" s="1142"/>
      <c r="K278" s="1142"/>
      <c r="L278" s="1142"/>
      <c r="M278" s="1142"/>
      <c r="N278" s="1142"/>
      <c r="O278" s="1142"/>
      <c r="P278" s="1142"/>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42" t="s">
        <v>2894</v>
      </c>
      <c r="B279" s="1142" t="str">
        <f>+'PLANINDICATIVO PD MAYO'!I72</f>
        <v>COMPRA, DESARROLLO, DOTACIÓN Y MANTENIMIENTO DE SOFTWARE Y HARDWARE PARA LA GESTIÓN TECNOLOGICA EN LA USCO</v>
      </c>
      <c r="C279" s="1142" t="str">
        <f>+'PLANINDICATIVO PD MAYO'!J72</f>
        <v>AUMENTAR DE 300 A 500 LOS EQUIPOS DE SISTEMAS Y REDES DISPONIBLES EN AL USCO</v>
      </c>
      <c r="D279" s="1142" t="str">
        <f>+'PLANINDICATIVO PD MAYO'!L72</f>
        <v>NÙMERO DE EQUIPOS DE SISTEMAS Y REDES ADQUIRIDOS Y MANTENIDOS</v>
      </c>
      <c r="E279" s="1142"/>
      <c r="F279" s="1142">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42"/>
      <c r="B280" s="1142"/>
      <c r="C280" s="1142"/>
      <c r="D280" s="1142"/>
      <c r="E280" s="1142"/>
      <c r="F280" s="1142"/>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42"/>
      <c r="B281" s="1142"/>
      <c r="C281" s="1142"/>
      <c r="D281" s="1142"/>
      <c r="E281" s="1142"/>
      <c r="F281" s="1142"/>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42" t="s">
        <v>4282</v>
      </c>
      <c r="B282" s="1142"/>
      <c r="C282" s="1142"/>
      <c r="D282" s="1142"/>
      <c r="E282" s="1142"/>
      <c r="F282" s="1142"/>
      <c r="G282" s="1142"/>
      <c r="H282" s="1142"/>
      <c r="I282" s="1142"/>
      <c r="J282" s="1142"/>
      <c r="K282" s="1142"/>
      <c r="L282" s="1142"/>
      <c r="M282" s="1142"/>
      <c r="N282" s="1142"/>
      <c r="O282" s="1142"/>
      <c r="P282" s="1142"/>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181" t="s">
        <v>4283</v>
      </c>
      <c r="B283" s="1196"/>
      <c r="C283" s="1196"/>
      <c r="D283" s="1196"/>
      <c r="E283" s="1196"/>
      <c r="F283" s="1196"/>
      <c r="G283" s="1196"/>
      <c r="H283" s="1196"/>
      <c r="I283" s="1196"/>
      <c r="J283" s="1196"/>
      <c r="K283" s="1196"/>
      <c r="L283" s="1196"/>
      <c r="M283" s="1196"/>
      <c r="N283" s="1196"/>
      <c r="O283" s="1196"/>
      <c r="P283" s="1214"/>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44" t="s">
        <v>3411</v>
      </c>
      <c r="B284" s="1197"/>
      <c r="C284" s="1197"/>
      <c r="D284" s="1197"/>
      <c r="E284" s="1197"/>
      <c r="F284" s="1197"/>
      <c r="G284" s="1197"/>
      <c r="H284" s="1197"/>
      <c r="I284" s="1197"/>
      <c r="J284" s="1197"/>
      <c r="K284" s="1197"/>
      <c r="L284" s="1197"/>
      <c r="M284" s="1197"/>
      <c r="N284" s="1197"/>
      <c r="O284" s="1197"/>
      <c r="P284" s="1198"/>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21"/>
      <c r="B285" s="1421"/>
      <c r="C285" s="1421"/>
      <c r="D285" s="1421"/>
      <c r="E285" s="1421"/>
      <c r="F285" s="1421"/>
      <c r="G285" s="1421"/>
      <c r="H285" s="1421"/>
      <c r="I285" s="1421"/>
      <c r="J285" s="1421"/>
      <c r="K285" s="1421"/>
      <c r="L285" s="1421"/>
      <c r="M285" s="1421"/>
      <c r="N285" s="1421"/>
      <c r="O285" s="1421"/>
      <c r="P285" s="853"/>
      <c r="Q285" s="796"/>
      <c r="R285" s="694"/>
      <c r="S285" s="694"/>
      <c r="T285" s="694"/>
      <c r="U285" s="694"/>
      <c r="V285" s="694"/>
      <c r="W285" s="694"/>
      <c r="X285" s="694"/>
      <c r="Y285" s="694"/>
      <c r="Z285" s="694"/>
      <c r="AA285" s="694"/>
      <c r="AB285" s="694"/>
      <c r="AC285" s="694"/>
    </row>
    <row r="286" spans="1:31" ht="21" customHeight="1" x14ac:dyDescent="0.25">
      <c r="A286" s="1142" t="s">
        <v>622</v>
      </c>
      <c r="B286" s="1142"/>
      <c r="C286" s="1142"/>
      <c r="D286" s="1142"/>
      <c r="E286" s="1142"/>
      <c r="F286" s="1142"/>
      <c r="G286" s="1142"/>
      <c r="H286" s="1142"/>
      <c r="I286" s="1142"/>
      <c r="J286" s="1142"/>
      <c r="K286" s="1142"/>
      <c r="L286" s="1142"/>
      <c r="M286" s="1142"/>
      <c r="N286" s="1142"/>
      <c r="O286" s="1142"/>
      <c r="P286" s="1142"/>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42" t="s">
        <v>3302</v>
      </c>
      <c r="B288" s="1142"/>
      <c r="C288" s="1142"/>
      <c r="D288" s="1142"/>
      <c r="E288" s="1142"/>
      <c r="F288" s="1142"/>
      <c r="G288" s="1142"/>
      <c r="H288" s="1142"/>
      <c r="I288" s="1142"/>
      <c r="J288" s="1142"/>
      <c r="K288" s="1142"/>
      <c r="L288" s="1142"/>
      <c r="M288" s="1142"/>
      <c r="N288" s="1142"/>
      <c r="O288" s="1142"/>
      <c r="P288" s="1142"/>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42" t="s">
        <v>3303</v>
      </c>
      <c r="B289" s="1142"/>
      <c r="C289" s="1142"/>
      <c r="D289" s="1142"/>
      <c r="E289" s="1142"/>
      <c r="F289" s="1142"/>
      <c r="G289" s="1142"/>
      <c r="H289" s="1142"/>
      <c r="I289" s="1142"/>
      <c r="J289" s="1142"/>
      <c r="K289" s="1142"/>
      <c r="L289" s="1142"/>
      <c r="M289" s="1142"/>
      <c r="N289" s="1142"/>
      <c r="O289" s="1142"/>
      <c r="P289" s="1142"/>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42" t="s">
        <v>3304</v>
      </c>
      <c r="B290" s="1142"/>
      <c r="C290" s="1142"/>
      <c r="D290" s="1142"/>
      <c r="E290" s="1142"/>
      <c r="F290" s="1142"/>
      <c r="G290" s="1142"/>
      <c r="H290" s="1142"/>
      <c r="I290" s="1142"/>
      <c r="J290" s="1142"/>
      <c r="K290" s="1142"/>
      <c r="L290" s="1142"/>
      <c r="M290" s="1142"/>
      <c r="N290" s="1142"/>
      <c r="O290" s="1142"/>
      <c r="P290" s="1142"/>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42" t="s">
        <v>443</v>
      </c>
      <c r="B291" s="1142"/>
      <c r="C291" s="1142"/>
      <c r="D291" s="1142"/>
      <c r="E291" s="1142"/>
      <c r="F291" s="1142"/>
      <c r="G291" s="1142"/>
      <c r="H291" s="1142"/>
      <c r="I291" s="1142"/>
      <c r="J291" s="1142"/>
      <c r="K291" s="1142"/>
      <c r="L291" s="1142"/>
      <c r="M291" s="1142"/>
      <c r="N291" s="1142"/>
      <c r="O291" s="1142"/>
      <c r="P291" s="1142"/>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42" t="s">
        <v>3305</v>
      </c>
      <c r="B292" s="1142"/>
      <c r="C292" s="1142"/>
      <c r="D292" s="1142"/>
      <c r="E292" s="1142"/>
      <c r="F292" s="1142"/>
      <c r="G292" s="1142"/>
      <c r="H292" s="1142"/>
      <c r="I292" s="1142"/>
      <c r="J292" s="1142"/>
      <c r="K292" s="1142"/>
      <c r="L292" s="1142"/>
      <c r="M292" s="1142"/>
      <c r="N292" s="1142"/>
      <c r="O292" s="1142"/>
      <c r="P292" s="1142"/>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42" t="s">
        <v>3306</v>
      </c>
      <c r="B293" s="1142"/>
      <c r="C293" s="1142"/>
      <c r="D293" s="1142"/>
      <c r="E293" s="1142"/>
      <c r="F293" s="1142"/>
      <c r="G293" s="1142"/>
      <c r="H293" s="1142"/>
      <c r="I293" s="1142"/>
      <c r="J293" s="1142"/>
      <c r="K293" s="1142"/>
      <c r="L293" s="1142"/>
      <c r="M293" s="1142"/>
      <c r="N293" s="1142"/>
      <c r="O293" s="1142"/>
      <c r="P293" s="1142"/>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42" t="s">
        <v>3308</v>
      </c>
      <c r="B294" s="1142"/>
      <c r="C294" s="1142"/>
      <c r="D294" s="1142"/>
      <c r="E294" s="1142"/>
      <c r="F294" s="1142"/>
      <c r="G294" s="1142"/>
      <c r="H294" s="1142"/>
      <c r="I294" s="1142"/>
      <c r="J294" s="1142"/>
      <c r="K294" s="1142"/>
      <c r="L294" s="1142"/>
      <c r="M294" s="1142"/>
      <c r="N294" s="1142"/>
      <c r="O294" s="1142"/>
      <c r="P294" s="1142"/>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42" t="s">
        <v>3307</v>
      </c>
      <c r="B295" s="1142"/>
      <c r="C295" s="1142"/>
      <c r="D295" s="1142"/>
      <c r="E295" s="1142"/>
      <c r="F295" s="1142"/>
      <c r="G295" s="1142"/>
      <c r="H295" s="1142"/>
      <c r="I295" s="1142"/>
      <c r="J295" s="1142"/>
      <c r="K295" s="1142"/>
      <c r="L295" s="1142"/>
      <c r="M295" s="1142"/>
      <c r="N295" s="1142"/>
      <c r="O295" s="1142"/>
      <c r="P295" s="1142"/>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45" t="s">
        <v>4222</v>
      </c>
      <c r="B296" s="1445"/>
      <c r="C296" s="1445"/>
      <c r="D296" s="1445"/>
      <c r="E296" s="1445"/>
      <c r="F296" s="1445"/>
      <c r="G296" s="1445"/>
      <c r="H296" s="1445"/>
      <c r="I296" s="1445"/>
      <c r="J296" s="1445"/>
      <c r="K296" s="1445"/>
      <c r="L296" s="1445"/>
      <c r="M296" s="1445"/>
      <c r="N296" s="1445"/>
      <c r="O296" s="1445"/>
      <c r="P296" s="1445"/>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25" t="s">
        <v>4118</v>
      </c>
      <c r="I298" s="1425"/>
      <c r="J298" s="1425"/>
      <c r="K298" s="1425"/>
      <c r="L298" s="1425"/>
      <c r="M298" s="1425"/>
      <c r="N298" s="1425"/>
      <c r="O298" s="1425"/>
      <c r="P298" s="1425"/>
      <c r="Q298" s="1" t="e">
        <f>+#REF!</f>
        <v>#REF!</v>
      </c>
    </row>
    <row r="299" spans="1:29" x14ac:dyDescent="0.25">
      <c r="H299" s="1425" t="s">
        <v>4214</v>
      </c>
      <c r="I299" s="1425"/>
      <c r="J299" s="1425"/>
      <c r="K299" s="1425"/>
      <c r="L299" s="1425"/>
      <c r="M299" s="1425"/>
      <c r="N299" s="1425"/>
      <c r="O299" s="1425"/>
      <c r="P299" s="1425"/>
      <c r="Q299" s="1" t="e">
        <f>+Q296-Q298</f>
        <v>#REF!</v>
      </c>
    </row>
  </sheetData>
  <mergeCells count="414">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P144:P145"/>
    <mergeCell ref="D104:F104"/>
    <mergeCell ref="G104:H104"/>
    <mergeCell ref="I104:I105"/>
    <mergeCell ref="J104:L104"/>
    <mergeCell ref="E154:E157"/>
    <mergeCell ref="F106:F108"/>
    <mergeCell ref="O132:O133"/>
    <mergeCell ref="P132:P133"/>
    <mergeCell ref="P106:P108"/>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23" t="s">
        <v>3471</v>
      </c>
      <c r="B1" s="1325" t="s">
        <v>3472</v>
      </c>
      <c r="C1" s="1117" t="s">
        <v>3473</v>
      </c>
      <c r="D1" s="1327" t="s">
        <v>3283</v>
      </c>
      <c r="E1" s="1329" t="s">
        <v>3347</v>
      </c>
      <c r="F1" s="1117" t="s">
        <v>3474</v>
      </c>
      <c r="G1" s="1117" t="s">
        <v>3475</v>
      </c>
      <c r="H1" s="1117" t="s">
        <v>3476</v>
      </c>
      <c r="I1" s="1117" t="s">
        <v>3139</v>
      </c>
      <c r="J1" s="1117" t="s">
        <v>3477</v>
      </c>
      <c r="K1" s="1117" t="s">
        <v>3478</v>
      </c>
      <c r="L1" s="1117" t="s">
        <v>3479</v>
      </c>
      <c r="M1" s="1304" t="s">
        <v>3480</v>
      </c>
      <c r="N1" s="1304"/>
      <c r="O1" s="1304"/>
      <c r="P1" s="1304"/>
      <c r="Q1" s="1304" t="s">
        <v>3481</v>
      </c>
      <c r="R1" s="1304"/>
      <c r="S1" s="1304"/>
      <c r="T1" s="1304"/>
      <c r="U1" s="1305"/>
      <c r="V1" s="1275" t="s">
        <v>3637</v>
      </c>
      <c r="W1" s="1296" t="s">
        <v>4284</v>
      </c>
      <c r="X1" s="1285" t="s">
        <v>3425</v>
      </c>
      <c r="Y1" s="1285"/>
      <c r="Z1" s="1285"/>
      <c r="AA1" s="1285"/>
      <c r="AB1" s="1285"/>
      <c r="AC1" s="1285"/>
      <c r="AD1" s="1285"/>
      <c r="AE1" s="1285"/>
      <c r="AF1" s="1285"/>
      <c r="AG1" s="1285"/>
      <c r="AH1" s="1285"/>
      <c r="AI1" s="1285"/>
      <c r="AJ1" s="1285"/>
      <c r="AK1" s="1275" t="s">
        <v>4289</v>
      </c>
      <c r="AL1" s="1275" t="s">
        <v>4290</v>
      </c>
      <c r="AM1" s="1275" t="s">
        <v>4291</v>
      </c>
      <c r="AN1" s="1275" t="s">
        <v>4292</v>
      </c>
    </row>
    <row r="2" spans="1:40" ht="64.150000000000006" customHeight="1" x14ac:dyDescent="0.2">
      <c r="A2" s="1324"/>
      <c r="B2" s="1326"/>
      <c r="C2" s="1118"/>
      <c r="D2" s="1328"/>
      <c r="E2" s="1330"/>
      <c r="F2" s="1118"/>
      <c r="G2" s="1119"/>
      <c r="H2" s="1118"/>
      <c r="I2" s="1118"/>
      <c r="J2" s="1118"/>
      <c r="K2" s="1119"/>
      <c r="L2" s="1119"/>
      <c r="M2" s="923">
        <v>2009</v>
      </c>
      <c r="N2" s="923">
        <v>2010</v>
      </c>
      <c r="O2" s="923">
        <v>2011</v>
      </c>
      <c r="P2" s="923">
        <v>2012</v>
      </c>
      <c r="Q2" s="923">
        <v>2009</v>
      </c>
      <c r="R2" s="923">
        <v>2010</v>
      </c>
      <c r="S2" s="923">
        <v>2011</v>
      </c>
      <c r="T2" s="923">
        <v>2012</v>
      </c>
      <c r="U2" s="436" t="s">
        <v>695</v>
      </c>
      <c r="V2" s="1275"/>
      <c r="W2" s="1296"/>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275"/>
      <c r="AL2" s="1275"/>
      <c r="AM2" s="1275"/>
      <c r="AN2" s="1275"/>
    </row>
    <row r="3" spans="1:40" ht="90" x14ac:dyDescent="0.2">
      <c r="A3" s="1122">
        <v>1</v>
      </c>
      <c r="B3" s="1284" t="s">
        <v>3080</v>
      </c>
      <c r="C3" s="1125" t="s">
        <v>3482</v>
      </c>
      <c r="D3" s="1284" t="s">
        <v>3704</v>
      </c>
      <c r="E3" s="1281" t="s">
        <v>3483</v>
      </c>
      <c r="F3" s="1128" t="s">
        <v>3484</v>
      </c>
      <c r="G3" s="1128" t="s">
        <v>3485</v>
      </c>
      <c r="H3" s="1128"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23"/>
      <c r="B4" s="1279"/>
      <c r="C4" s="1126"/>
      <c r="D4" s="1279"/>
      <c r="E4" s="1282"/>
      <c r="F4" s="1128"/>
      <c r="G4" s="1128"/>
      <c r="H4" s="1128"/>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23"/>
      <c r="B5" s="1279"/>
      <c r="C5" s="1126"/>
      <c r="D5" s="1279"/>
      <c r="E5" s="1282"/>
      <c r="F5" s="1128"/>
      <c r="G5" s="1128"/>
      <c r="H5" s="1128"/>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23"/>
      <c r="B6" s="1279"/>
      <c r="C6" s="1126"/>
      <c r="D6" s="1279"/>
      <c r="E6" s="1282"/>
      <c r="F6" s="1128"/>
      <c r="G6" s="1128"/>
      <c r="H6" s="1128"/>
      <c r="I6" s="919"/>
      <c r="J6" s="468"/>
      <c r="K6" s="469"/>
      <c r="L6" s="470"/>
      <c r="M6" s="1306" t="s">
        <v>695</v>
      </c>
      <c r="N6" s="1307"/>
      <c r="O6" s="1307"/>
      <c r="P6" s="1308"/>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23">
        <v>2</v>
      </c>
      <c r="B8" s="1279" t="s">
        <v>648</v>
      </c>
      <c r="C8" s="1123" t="s">
        <v>3656</v>
      </c>
      <c r="D8" s="1284" t="s">
        <v>3736</v>
      </c>
      <c r="E8" s="1282" t="s">
        <v>3483</v>
      </c>
      <c r="F8" s="1123" t="s">
        <v>3737</v>
      </c>
      <c r="G8" s="1123" t="s">
        <v>3738</v>
      </c>
      <c r="H8" s="1123"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23"/>
      <c r="B9" s="1279"/>
      <c r="C9" s="1123"/>
      <c r="D9" s="1279"/>
      <c r="E9" s="1282"/>
      <c r="F9" s="1123"/>
      <c r="G9" s="1123"/>
      <c r="H9" s="1123"/>
      <c r="I9" s="1122"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23"/>
      <c r="B10" s="1279"/>
      <c r="C10" s="1123"/>
      <c r="D10" s="1279"/>
      <c r="E10" s="1282"/>
      <c r="F10" s="1123"/>
      <c r="G10" s="1123"/>
      <c r="H10" s="1123"/>
      <c r="I10" s="1123"/>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23"/>
      <c r="B11" s="1279"/>
      <c r="C11" s="1123"/>
      <c r="D11" s="1279"/>
      <c r="E11" s="1282"/>
      <c r="F11" s="1123"/>
      <c r="G11" s="1123"/>
      <c r="H11" s="1123"/>
      <c r="I11" s="1123"/>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23"/>
      <c r="B12" s="1279"/>
      <c r="C12" s="1123"/>
      <c r="D12" s="1279"/>
      <c r="E12" s="1282"/>
      <c r="F12" s="1123"/>
      <c r="G12" s="1123"/>
      <c r="H12" s="1123"/>
      <c r="I12" s="1124"/>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24"/>
      <c r="B13" s="1280"/>
      <c r="C13" s="1124"/>
      <c r="D13" s="1280"/>
      <c r="E13" s="1283"/>
      <c r="F13" s="1124"/>
      <c r="G13" s="1124"/>
      <c r="H13" s="917"/>
      <c r="I13" s="917"/>
      <c r="J13" s="919"/>
      <c r="K13" s="919"/>
      <c r="L13" s="919"/>
      <c r="M13" s="1332"/>
      <c r="N13" s="1333"/>
      <c r="O13" s="1333"/>
      <c r="P13" s="1334"/>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28">
        <v>3</v>
      </c>
      <c r="B15" s="1277" t="s">
        <v>3162</v>
      </c>
      <c r="C15" s="1122" t="s">
        <v>3493</v>
      </c>
      <c r="D15" s="1277" t="s">
        <v>3494</v>
      </c>
      <c r="E15" s="1281" t="s">
        <v>3495</v>
      </c>
      <c r="F15" s="1128" t="s">
        <v>3484</v>
      </c>
      <c r="G15" s="1122" t="s">
        <v>3485</v>
      </c>
      <c r="H15" s="1128" t="s">
        <v>3486</v>
      </c>
      <c r="I15" s="1122"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28"/>
      <c r="B16" s="1277"/>
      <c r="C16" s="1123"/>
      <c r="D16" s="1277"/>
      <c r="E16" s="1282"/>
      <c r="F16" s="1128"/>
      <c r="G16" s="1123"/>
      <c r="H16" s="1128"/>
      <c r="I16" s="1124"/>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28"/>
      <c r="B17" s="1277"/>
      <c r="C17" s="1123"/>
      <c r="D17" s="1277"/>
      <c r="E17" s="1282"/>
      <c r="F17" s="1128"/>
      <c r="G17" s="1123"/>
      <c r="H17" s="1128"/>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28"/>
      <c r="B18" s="1277"/>
      <c r="C18" s="1124"/>
      <c r="D18" s="1277"/>
      <c r="E18" s="1283"/>
      <c r="F18" s="1128"/>
      <c r="G18" s="1124"/>
      <c r="H18" s="1128"/>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277">
        <v>3</v>
      </c>
      <c r="B19" s="1277" t="s">
        <v>3162</v>
      </c>
      <c r="C19" s="1128" t="s">
        <v>3493</v>
      </c>
      <c r="D19" s="1277" t="s">
        <v>3184</v>
      </c>
      <c r="E19" s="1293" t="s">
        <v>3495</v>
      </c>
      <c r="F19" s="1128" t="s">
        <v>3499</v>
      </c>
      <c r="G19" s="1128" t="s">
        <v>3500</v>
      </c>
      <c r="H19" s="1128"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277"/>
      <c r="B20" s="1277"/>
      <c r="C20" s="1128"/>
      <c r="D20" s="1277"/>
      <c r="E20" s="1293"/>
      <c r="F20" s="1128"/>
      <c r="G20" s="1128"/>
      <c r="H20" s="1128"/>
      <c r="I20" s="1128"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277"/>
      <c r="B21" s="1277"/>
      <c r="C21" s="1128"/>
      <c r="D21" s="1277"/>
      <c r="E21" s="1293"/>
      <c r="F21" s="1128"/>
      <c r="G21" s="1128"/>
      <c r="H21" s="1128"/>
      <c r="I21" s="1128"/>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277"/>
      <c r="B22" s="1277"/>
      <c r="C22" s="1128"/>
      <c r="D22" s="1277"/>
      <c r="E22" s="1293"/>
      <c r="F22" s="1128"/>
      <c r="G22" s="1128"/>
      <c r="H22" s="1128"/>
      <c r="I22" s="1128"/>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277"/>
      <c r="B23" s="1277"/>
      <c r="C23" s="1128"/>
      <c r="D23" s="1277"/>
      <c r="E23" s="1293"/>
      <c r="F23" s="1128"/>
      <c r="G23" s="1128"/>
      <c r="H23" s="1128"/>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277"/>
      <c r="B24" s="1277"/>
      <c r="C24" s="1128"/>
      <c r="D24" s="1277"/>
      <c r="E24" s="1293"/>
      <c r="F24" s="1128"/>
      <c r="G24" s="1128"/>
      <c r="H24" s="1128"/>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28">
        <v>3</v>
      </c>
      <c r="B25" s="1277" t="s">
        <v>3162</v>
      </c>
      <c r="C25" s="1128" t="s">
        <v>3493</v>
      </c>
      <c r="D25" s="1277" t="s">
        <v>3707</v>
      </c>
      <c r="E25" s="1293" t="s">
        <v>3503</v>
      </c>
      <c r="F25" s="1128" t="s">
        <v>3499</v>
      </c>
      <c r="G25" s="1128" t="s">
        <v>3500</v>
      </c>
      <c r="H25" s="1128"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28"/>
      <c r="B26" s="1278"/>
      <c r="C26" s="1128"/>
      <c r="D26" s="1277"/>
      <c r="E26" s="1293"/>
      <c r="F26" s="1128"/>
      <c r="G26" s="1128"/>
      <c r="H26" s="1128"/>
      <c r="I26" s="1122"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28"/>
      <c r="B27" s="1278"/>
      <c r="C27" s="1128"/>
      <c r="D27" s="1277"/>
      <c r="E27" s="1293"/>
      <c r="F27" s="1128"/>
      <c r="G27" s="1128"/>
      <c r="H27" s="1128"/>
      <c r="I27" s="1123"/>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28"/>
      <c r="B28" s="1278"/>
      <c r="C28" s="1128"/>
      <c r="D28" s="1277"/>
      <c r="E28" s="1293"/>
      <c r="F28" s="1128"/>
      <c r="G28" s="1128"/>
      <c r="H28" s="1128"/>
      <c r="I28" s="1124"/>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28"/>
      <c r="B29" s="1278"/>
      <c r="C29" s="1128"/>
      <c r="D29" s="1277"/>
      <c r="E29" s="1293"/>
      <c r="F29" s="1128"/>
      <c r="G29" s="1128"/>
      <c r="H29" s="1128"/>
      <c r="I29" s="1122"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28"/>
      <c r="B30" s="1278"/>
      <c r="C30" s="1128"/>
      <c r="D30" s="1277"/>
      <c r="E30" s="1293"/>
      <c r="F30" s="1128"/>
      <c r="G30" s="1128"/>
      <c r="H30" s="1128"/>
      <c r="I30" s="1124"/>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28"/>
      <c r="B31" s="1278"/>
      <c r="C31" s="1128"/>
      <c r="D31" s="1277"/>
      <c r="E31" s="1293"/>
      <c r="F31" s="1128"/>
      <c r="G31" s="1128"/>
      <c r="H31" s="1128"/>
      <c r="I31" s="1122"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28"/>
      <c r="B32" s="1278"/>
      <c r="C32" s="1128"/>
      <c r="D32" s="1277"/>
      <c r="E32" s="1293"/>
      <c r="F32" s="1128"/>
      <c r="G32" s="1128"/>
      <c r="H32" s="1128"/>
      <c r="I32" s="1124"/>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28"/>
      <c r="B33" s="1278"/>
      <c r="C33" s="1128"/>
      <c r="D33" s="1277"/>
      <c r="E33" s="1293"/>
      <c r="F33" s="1128"/>
      <c r="G33" s="1128"/>
      <c r="H33" s="1128"/>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28"/>
      <c r="B34" s="1278"/>
      <c r="C34" s="1128"/>
      <c r="D34" s="1277"/>
      <c r="E34" s="1293"/>
      <c r="F34" s="1128"/>
      <c r="G34" s="1128"/>
      <c r="H34" s="1128"/>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28"/>
      <c r="B35" s="1278"/>
      <c r="C35" s="1128"/>
      <c r="D35" s="1277"/>
      <c r="E35" s="1293"/>
      <c r="F35" s="1128"/>
      <c r="G35" s="1128"/>
      <c r="H35" s="1128"/>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22">
        <v>3</v>
      </c>
      <c r="B36" s="1284" t="s">
        <v>3162</v>
      </c>
      <c r="C36" s="1122" t="s">
        <v>3493</v>
      </c>
      <c r="D36" s="1279" t="s">
        <v>3182</v>
      </c>
      <c r="E36" s="1317" t="s">
        <v>3503</v>
      </c>
      <c r="F36" s="1319" t="s">
        <v>3499</v>
      </c>
      <c r="G36" s="1122" t="s">
        <v>3500</v>
      </c>
      <c r="H36" s="1122"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24"/>
      <c r="B37" s="1280"/>
      <c r="C37" s="1124"/>
      <c r="D37" s="1280"/>
      <c r="E37" s="1318"/>
      <c r="F37" s="1320"/>
      <c r="G37" s="1124"/>
      <c r="H37" s="1124"/>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06" t="s">
        <v>695</v>
      </c>
      <c r="N38" s="1307"/>
      <c r="O38" s="1307"/>
      <c r="P38" s="1308"/>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286">
        <v>4</v>
      </c>
      <c r="B40" s="1288" t="s">
        <v>3526</v>
      </c>
      <c r="C40" s="1122" t="s">
        <v>3527</v>
      </c>
      <c r="D40" s="1277" t="s">
        <v>3528</v>
      </c>
      <c r="E40" s="1290" t="s">
        <v>3529</v>
      </c>
      <c r="F40" s="1128" t="s">
        <v>3530</v>
      </c>
      <c r="G40" s="1122" t="s">
        <v>446</v>
      </c>
      <c r="H40" s="1128"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287"/>
      <c r="B41" s="1289"/>
      <c r="C41" s="1123"/>
      <c r="D41" s="1277"/>
      <c r="E41" s="1291"/>
      <c r="F41" s="1128"/>
      <c r="G41" s="1123"/>
      <c r="H41" s="1128"/>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287"/>
      <c r="B42" s="1289"/>
      <c r="C42" s="1123"/>
      <c r="D42" s="1284" t="s">
        <v>3537</v>
      </c>
      <c r="E42" s="1281" t="s">
        <v>3538</v>
      </c>
      <c r="F42" s="1122" t="s">
        <v>3504</v>
      </c>
      <c r="G42" s="1122">
        <v>0</v>
      </c>
      <c r="H42" s="1122"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287"/>
      <c r="B43" s="1289"/>
      <c r="C43" s="1123"/>
      <c r="D43" s="1279"/>
      <c r="E43" s="1282"/>
      <c r="F43" s="1123"/>
      <c r="G43" s="1123"/>
      <c r="H43" s="1123"/>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287"/>
      <c r="B44" s="1289"/>
      <c r="C44" s="1123"/>
      <c r="D44" s="1279"/>
      <c r="E44" s="1282"/>
      <c r="F44" s="1123"/>
      <c r="G44" s="1123"/>
      <c r="H44" s="1123"/>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287"/>
      <c r="B45" s="1289"/>
      <c r="C45" s="1123"/>
      <c r="D45" s="1279"/>
      <c r="E45" s="1282"/>
      <c r="F45" s="1123"/>
      <c r="G45" s="1123"/>
      <c r="H45" s="1123"/>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386"/>
      <c r="B46" s="1385"/>
      <c r="C46" s="1124"/>
      <c r="D46" s="1280"/>
      <c r="E46" s="1283"/>
      <c r="F46" s="1124"/>
      <c r="G46" s="1124"/>
      <c r="H46" s="1124"/>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06" t="s">
        <v>695</v>
      </c>
      <c r="N47" s="1307"/>
      <c r="O47" s="1307"/>
      <c r="P47" s="1308"/>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22">
        <v>5</v>
      </c>
      <c r="B49" s="1284" t="s">
        <v>3112</v>
      </c>
      <c r="C49" s="1125" t="s">
        <v>3558</v>
      </c>
      <c r="D49" s="1284" t="s">
        <v>3559</v>
      </c>
      <c r="E49" s="1281" t="s">
        <v>3483</v>
      </c>
      <c r="F49" s="1128" t="s">
        <v>3484</v>
      </c>
      <c r="G49" s="1128">
        <v>0</v>
      </c>
      <c r="H49" s="1128"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23"/>
      <c r="B50" s="1279"/>
      <c r="C50" s="1126"/>
      <c r="D50" s="1279"/>
      <c r="E50" s="1282"/>
      <c r="F50" s="1128"/>
      <c r="G50" s="1128"/>
      <c r="H50" s="1128"/>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24"/>
      <c r="B51" s="1280"/>
      <c r="C51" s="1127"/>
      <c r="D51" s="1280"/>
      <c r="E51" s="1283"/>
      <c r="F51" s="1128"/>
      <c r="G51" s="1128"/>
      <c r="H51" s="1128"/>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06" t="s">
        <v>695</v>
      </c>
      <c r="N52" s="1307"/>
      <c r="O52" s="1307"/>
      <c r="P52" s="1308"/>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22">
        <v>6</v>
      </c>
      <c r="B54" s="1284" t="s">
        <v>3569</v>
      </c>
      <c r="C54" s="1122" t="s">
        <v>3570</v>
      </c>
      <c r="D54" s="1277" t="s">
        <v>3571</v>
      </c>
      <c r="E54" s="1321" t="s">
        <v>3572</v>
      </c>
      <c r="F54" s="1128" t="s">
        <v>3484</v>
      </c>
      <c r="G54" s="1128" t="s">
        <v>3573</v>
      </c>
      <c r="H54" s="1128"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23"/>
      <c r="B55" s="1279"/>
      <c r="C55" s="1123"/>
      <c r="D55" s="1277"/>
      <c r="E55" s="1322"/>
      <c r="F55" s="1128"/>
      <c r="G55" s="1128"/>
      <c r="H55" s="1128"/>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23"/>
      <c r="B56" s="1279"/>
      <c r="C56" s="1123"/>
      <c r="D56" s="1284" t="s">
        <v>434</v>
      </c>
      <c r="E56" s="1281" t="s">
        <v>3577</v>
      </c>
      <c r="F56" s="1122" t="s">
        <v>3578</v>
      </c>
      <c r="G56" s="1122" t="s">
        <v>3579</v>
      </c>
      <c r="H56" s="1122" t="s">
        <v>3580</v>
      </c>
      <c r="I56" s="1128"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23"/>
      <c r="B57" s="1279"/>
      <c r="C57" s="1123"/>
      <c r="D57" s="1279"/>
      <c r="E57" s="1282"/>
      <c r="F57" s="1123"/>
      <c r="G57" s="1123"/>
      <c r="H57" s="1123"/>
      <c r="I57" s="1128"/>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23"/>
      <c r="B58" s="1279"/>
      <c r="C58" s="1123"/>
      <c r="D58" s="1279"/>
      <c r="E58" s="1282"/>
      <c r="F58" s="1123"/>
      <c r="G58" s="1123"/>
      <c r="H58" s="1123"/>
      <c r="I58" s="1128"/>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23"/>
      <c r="B59" s="1279"/>
      <c r="C59" s="1123"/>
      <c r="D59" s="1279"/>
      <c r="E59" s="1282"/>
      <c r="F59" s="1123"/>
      <c r="G59" s="1123"/>
      <c r="H59" s="1123"/>
      <c r="I59" s="1128"/>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23"/>
      <c r="B60" s="1279"/>
      <c r="C60" s="1123"/>
      <c r="D60" s="1279"/>
      <c r="E60" s="1282"/>
      <c r="F60" s="1123"/>
      <c r="G60" s="1123"/>
      <c r="H60" s="1123"/>
      <c r="I60" s="1128"/>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23"/>
      <c r="B61" s="1279"/>
      <c r="C61" s="1123"/>
      <c r="D61" s="1279"/>
      <c r="E61" s="1282"/>
      <c r="F61" s="1123"/>
      <c r="G61" s="1123"/>
      <c r="H61" s="1123"/>
      <c r="I61" s="1128"/>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28">
        <v>6</v>
      </c>
      <c r="B63" s="1292" t="s">
        <v>3569</v>
      </c>
      <c r="C63" s="1128" t="s">
        <v>3570</v>
      </c>
      <c r="D63" s="1277" t="s">
        <v>434</v>
      </c>
      <c r="E63" s="1387" t="s">
        <v>3577</v>
      </c>
      <c r="F63" s="1128" t="s">
        <v>3578</v>
      </c>
      <c r="G63" s="1128" t="s">
        <v>3579</v>
      </c>
      <c r="H63" s="1128" t="s">
        <v>3580</v>
      </c>
      <c r="I63" s="1128"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28"/>
      <c r="B64" s="1292"/>
      <c r="C64" s="1128"/>
      <c r="D64" s="1277"/>
      <c r="E64" s="1387"/>
      <c r="F64" s="1128"/>
      <c r="G64" s="1128"/>
      <c r="H64" s="1128"/>
      <c r="I64" s="1128"/>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06" t="s">
        <v>695</v>
      </c>
      <c r="N65" s="1307"/>
      <c r="O65" s="1307"/>
      <c r="P65" s="1308"/>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28">
        <v>7</v>
      </c>
      <c r="B67" s="1277" t="s">
        <v>3598</v>
      </c>
      <c r="C67" s="1128" t="s">
        <v>3599</v>
      </c>
      <c r="D67" s="1277" t="s">
        <v>3600</v>
      </c>
      <c r="E67" s="1290" t="s">
        <v>3577</v>
      </c>
      <c r="F67" s="1128" t="s">
        <v>3674</v>
      </c>
      <c r="G67" s="1128" t="s">
        <v>3675</v>
      </c>
      <c r="H67" s="1128" t="s">
        <v>3676</v>
      </c>
      <c r="I67" s="1122"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28"/>
      <c r="B68" s="1277"/>
      <c r="C68" s="1128"/>
      <c r="D68" s="1277"/>
      <c r="E68" s="1291"/>
      <c r="F68" s="1128"/>
      <c r="G68" s="1128"/>
      <c r="H68" s="1128"/>
      <c r="I68" s="1124"/>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28"/>
      <c r="B69" s="1277"/>
      <c r="C69" s="1128"/>
      <c r="D69" s="1292" t="s">
        <v>3605</v>
      </c>
      <c r="E69" s="1281" t="s">
        <v>3667</v>
      </c>
      <c r="F69" s="1128" t="s">
        <v>3698</v>
      </c>
      <c r="G69" s="1128" t="s">
        <v>3677</v>
      </c>
      <c r="H69" s="1128" t="s">
        <v>3678</v>
      </c>
      <c r="I69" s="1122"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28"/>
      <c r="B70" s="1277"/>
      <c r="C70" s="1128"/>
      <c r="D70" s="1292"/>
      <c r="E70" s="1282"/>
      <c r="F70" s="1128"/>
      <c r="G70" s="1128"/>
      <c r="H70" s="1128"/>
      <c r="I70" s="1123"/>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28"/>
      <c r="B71" s="1277"/>
      <c r="C71" s="1128"/>
      <c r="D71" s="1292"/>
      <c r="E71" s="1282"/>
      <c r="F71" s="1128"/>
      <c r="G71" s="1128"/>
      <c r="H71" s="1128"/>
      <c r="I71" s="1124"/>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28"/>
      <c r="B72" s="1277"/>
      <c r="C72" s="1128"/>
      <c r="D72" s="1292"/>
      <c r="E72" s="1282"/>
      <c r="F72" s="1128"/>
      <c r="G72" s="1128"/>
      <c r="H72" s="1128"/>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06" t="s">
        <v>695</v>
      </c>
      <c r="N73" s="1307"/>
      <c r="O73" s="1307"/>
      <c r="P73" s="1308"/>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388"/>
      <c r="N74" s="1388"/>
      <c r="O74" s="1388"/>
      <c r="P74" s="1388"/>
      <c r="Q74" s="1388"/>
      <c r="R74" s="1388"/>
      <c r="S74" s="1388"/>
      <c r="T74" s="1388"/>
      <c r="U74" s="1388"/>
      <c r="V74" s="1388"/>
      <c r="W74" s="442"/>
      <c r="AK74" s="442"/>
      <c r="AL74" s="442"/>
      <c r="AM74" s="442"/>
      <c r="AN74" s="442"/>
    </row>
    <row r="75" spans="1:40" ht="17.25" customHeight="1" x14ac:dyDescent="0.2">
      <c r="A75" s="419"/>
      <c r="B75" s="419"/>
      <c r="C75" s="419"/>
      <c r="D75" s="419"/>
      <c r="E75" s="419"/>
      <c r="F75" s="419"/>
      <c r="G75" s="419"/>
      <c r="H75" s="419"/>
      <c r="I75" s="419"/>
      <c r="J75" s="419"/>
      <c r="K75" s="419"/>
      <c r="L75" s="419"/>
      <c r="M75" s="1310" t="s">
        <v>695</v>
      </c>
      <c r="N75" s="1311"/>
      <c r="O75" s="1311"/>
      <c r="P75" s="1312"/>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15:A18"/>
    <mergeCell ref="B15:B18"/>
    <mergeCell ref="C15:C18"/>
    <mergeCell ref="D15:D18"/>
    <mergeCell ref="E15:E18"/>
    <mergeCell ref="F15:F18"/>
    <mergeCell ref="G15:G18"/>
    <mergeCell ref="H15:H18"/>
    <mergeCell ref="I15:I16"/>
    <mergeCell ref="A19:A24"/>
    <mergeCell ref="B19:B24"/>
    <mergeCell ref="C19:C24"/>
    <mergeCell ref="D19:D24"/>
    <mergeCell ref="E19:E24"/>
    <mergeCell ref="F19:F24"/>
    <mergeCell ref="G19:G24"/>
    <mergeCell ref="H19:H24"/>
    <mergeCell ref="I20:I22"/>
    <mergeCell ref="A25:A35"/>
    <mergeCell ref="B25:B35"/>
    <mergeCell ref="C25:C35"/>
    <mergeCell ref="D25:D35"/>
    <mergeCell ref="E25:E35"/>
    <mergeCell ref="F25:F35"/>
    <mergeCell ref="G25:G35"/>
    <mergeCell ref="H25:H35"/>
    <mergeCell ref="I26:I28"/>
    <mergeCell ref="I29:I30"/>
    <mergeCell ref="I31:I32"/>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49:A51"/>
    <mergeCell ref="B49:B51"/>
    <mergeCell ref="C49:C51"/>
    <mergeCell ref="D49:D51"/>
    <mergeCell ref="E49:E51"/>
    <mergeCell ref="F49:F51"/>
    <mergeCell ref="D42:D46"/>
    <mergeCell ref="E42:E46"/>
    <mergeCell ref="F42:F46"/>
    <mergeCell ref="E56:E61"/>
    <mergeCell ref="F56:F61"/>
    <mergeCell ref="G56:G61"/>
    <mergeCell ref="H56:H61"/>
    <mergeCell ref="G49:G51"/>
    <mergeCell ref="H49:H51"/>
    <mergeCell ref="M52:P52"/>
    <mergeCell ref="D54:D55"/>
    <mergeCell ref="E54:E55"/>
    <mergeCell ref="F54:F55"/>
    <mergeCell ref="G54:G55"/>
    <mergeCell ref="I56:I6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M73:P73"/>
    <mergeCell ref="M74:V74"/>
    <mergeCell ref="M75:P75"/>
    <mergeCell ref="D69:D72"/>
    <mergeCell ref="E69:E72"/>
    <mergeCell ref="F69:F72"/>
    <mergeCell ref="G69:G72"/>
    <mergeCell ref="H69:H72"/>
    <mergeCell ref="I69:I71"/>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448" t="s">
        <v>695</v>
      </c>
      <c r="B19" s="1449"/>
      <c r="C19" s="1449"/>
      <c r="D19" s="1449"/>
      <c r="E19" s="1449"/>
      <c r="F19" s="1450"/>
      <c r="G19" s="99">
        <f>SUM(G6:G18)</f>
        <v>5602000000</v>
      </c>
      <c r="H19" s="1451"/>
      <c r="I19" s="1452"/>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448" t="s">
        <v>695</v>
      </c>
      <c r="B1306" s="1449"/>
      <c r="C1306" s="1449"/>
      <c r="D1306" s="1449"/>
      <c r="E1306" s="1449"/>
      <c r="F1306" s="1450"/>
      <c r="G1306" s="44" t="s">
        <v>677</v>
      </c>
      <c r="H1306" s="1451"/>
      <c r="I1306" s="1452"/>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448" t="s">
        <v>695</v>
      </c>
      <c r="B170" s="1449"/>
      <c r="C170" s="1449"/>
      <c r="D170" s="1449"/>
      <c r="E170" s="1449"/>
      <c r="F170" s="1450"/>
      <c r="G170" s="44" t="s">
        <v>679</v>
      </c>
      <c r="H170" s="1451"/>
      <c r="I170" s="1452"/>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448" t="s">
        <v>695</v>
      </c>
      <c r="B76" s="1449"/>
      <c r="C76" s="1449"/>
      <c r="D76" s="1449"/>
      <c r="E76" s="1449"/>
      <c r="F76" s="1450"/>
      <c r="G76" s="99">
        <v>2249774422</v>
      </c>
      <c r="H76" s="1451"/>
      <c r="I76" s="1452"/>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448" t="s">
        <v>695</v>
      </c>
      <c r="B85" s="1449"/>
      <c r="C85" s="1449"/>
      <c r="D85" s="1449"/>
      <c r="E85" s="1449"/>
      <c r="F85" s="1450"/>
      <c r="G85" s="44" t="s">
        <v>682</v>
      </c>
      <c r="H85" s="1451"/>
      <c r="I85" s="1452"/>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092" t="s">
        <v>432</v>
      </c>
      <c r="B13" s="1093"/>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448" t="s">
        <v>695</v>
      </c>
      <c r="B90" s="1449"/>
      <c r="C90" s="1449"/>
      <c r="D90" s="1449"/>
      <c r="E90" s="1449"/>
      <c r="F90" s="1450"/>
      <c r="G90" s="44" t="s">
        <v>684</v>
      </c>
      <c r="H90" s="1451"/>
      <c r="I90" s="1452"/>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453" t="s">
        <v>0</v>
      </c>
      <c r="B3" s="1453" t="s">
        <v>449</v>
      </c>
      <c r="C3" s="1453" t="s">
        <v>450</v>
      </c>
      <c r="D3" s="1453" t="s">
        <v>451</v>
      </c>
      <c r="E3" s="1453" t="s">
        <v>452</v>
      </c>
      <c r="F3" s="1453" t="s">
        <v>453</v>
      </c>
      <c r="G3" s="1453" t="s">
        <v>454</v>
      </c>
      <c r="H3" s="1453" t="s">
        <v>455</v>
      </c>
      <c r="I3" s="1455" t="s">
        <v>456</v>
      </c>
      <c r="J3" s="1457" t="s">
        <v>457</v>
      </c>
      <c r="K3" s="1457"/>
      <c r="L3" s="1457"/>
      <c r="M3" s="1457"/>
      <c r="N3" s="1457" t="s">
        <v>461</v>
      </c>
      <c r="O3" s="1457"/>
      <c r="P3" s="1457"/>
      <c r="Q3" s="1457"/>
    </row>
    <row r="4" spans="1:17" x14ac:dyDescent="0.25">
      <c r="A4" s="1454"/>
      <c r="B4" s="1454"/>
      <c r="C4" s="1454"/>
      <c r="D4" s="1454"/>
      <c r="E4" s="1454"/>
      <c r="F4" s="1454"/>
      <c r="G4" s="1454"/>
      <c r="H4" s="1454"/>
      <c r="I4" s="1456"/>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458">
        <v>2</v>
      </c>
      <c r="B6" s="1458" t="s">
        <v>2814</v>
      </c>
      <c r="C6" s="1458" t="s">
        <v>2815</v>
      </c>
      <c r="D6" s="1458" t="s">
        <v>2816</v>
      </c>
      <c r="E6" s="1458" t="s">
        <v>2817</v>
      </c>
      <c r="F6" s="1458" t="s">
        <v>2822</v>
      </c>
      <c r="G6" s="1458" t="s">
        <v>2823</v>
      </c>
      <c r="H6" s="1461" t="s">
        <v>705</v>
      </c>
      <c r="I6" s="1464" t="s">
        <v>705</v>
      </c>
      <c r="J6" s="1374" t="s">
        <v>2824</v>
      </c>
      <c r="K6" s="1374" t="s">
        <v>2825</v>
      </c>
      <c r="L6" s="1474">
        <v>1</v>
      </c>
      <c r="M6" s="1374">
        <v>0</v>
      </c>
      <c r="N6" s="90" t="s">
        <v>319</v>
      </c>
      <c r="O6" s="74" t="s">
        <v>320</v>
      </c>
      <c r="P6" s="75" t="s">
        <v>883</v>
      </c>
      <c r="Q6" s="75">
        <v>0</v>
      </c>
    </row>
    <row r="7" spans="1:17" ht="90" x14ac:dyDescent="0.25">
      <c r="A7" s="1459"/>
      <c r="B7" s="1459"/>
      <c r="C7" s="1459"/>
      <c r="D7" s="1459"/>
      <c r="E7" s="1459"/>
      <c r="F7" s="1459"/>
      <c r="G7" s="1459"/>
      <c r="H7" s="1462"/>
      <c r="I7" s="1465"/>
      <c r="J7" s="1374"/>
      <c r="K7" s="1374"/>
      <c r="L7" s="1475"/>
      <c r="M7" s="1374"/>
      <c r="N7" s="90" t="s">
        <v>321</v>
      </c>
      <c r="O7" s="74" t="s">
        <v>322</v>
      </c>
      <c r="P7" s="75" t="s">
        <v>883</v>
      </c>
      <c r="Q7" s="75">
        <v>0</v>
      </c>
    </row>
    <row r="8" spans="1:17" ht="75" x14ac:dyDescent="0.25">
      <c r="A8" s="1460"/>
      <c r="B8" s="1460"/>
      <c r="C8" s="1460"/>
      <c r="D8" s="1460"/>
      <c r="E8" s="1460"/>
      <c r="F8" s="1460"/>
      <c r="G8" s="1460"/>
      <c r="H8" s="1463"/>
      <c r="I8" s="1466"/>
      <c r="J8" s="1374"/>
      <c r="K8" s="1374"/>
      <c r="L8" s="1476"/>
      <c r="M8" s="1374"/>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458">
        <v>13</v>
      </c>
      <c r="B19" s="1458" t="s">
        <v>2826</v>
      </c>
      <c r="C19" s="1458" t="s">
        <v>2827</v>
      </c>
      <c r="D19" s="1458" t="s">
        <v>2840</v>
      </c>
      <c r="E19" s="1458" t="s">
        <v>434</v>
      </c>
      <c r="F19" s="1458" t="s">
        <v>2870</v>
      </c>
      <c r="G19" s="1458" t="s">
        <v>2875</v>
      </c>
      <c r="H19" s="1461" t="s">
        <v>2720</v>
      </c>
      <c r="I19" s="1461" t="s">
        <v>2720</v>
      </c>
      <c r="J19" s="74" t="s">
        <v>2876</v>
      </c>
      <c r="K19" s="74" t="s">
        <v>2877</v>
      </c>
      <c r="L19" s="75">
        <v>2</v>
      </c>
      <c r="M19" s="75">
        <v>0</v>
      </c>
      <c r="N19" s="74" t="s">
        <v>78</v>
      </c>
      <c r="O19" s="74" t="s">
        <v>79</v>
      </c>
      <c r="P19" s="75" t="s">
        <v>2639</v>
      </c>
      <c r="Q19" s="75" t="s">
        <v>2878</v>
      </c>
    </row>
    <row r="20" spans="1:17" ht="30" x14ac:dyDescent="0.25">
      <c r="A20" s="1460"/>
      <c r="B20" s="1460"/>
      <c r="C20" s="1460"/>
      <c r="D20" s="1460"/>
      <c r="E20" s="1460"/>
      <c r="F20" s="1460"/>
      <c r="G20" s="1460"/>
      <c r="H20" s="1463"/>
      <c r="I20" s="1463"/>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458">
        <v>16</v>
      </c>
      <c r="B23" s="1458" t="s">
        <v>2880</v>
      </c>
      <c r="C23" s="1458" t="s">
        <v>2881</v>
      </c>
      <c r="D23" s="1458" t="s">
        <v>2892</v>
      </c>
      <c r="E23" s="1458" t="s">
        <v>2893</v>
      </c>
      <c r="F23" s="1458" t="s">
        <v>2894</v>
      </c>
      <c r="G23" s="1458" t="s">
        <v>2895</v>
      </c>
      <c r="H23" s="1464" t="s">
        <v>698</v>
      </c>
      <c r="I23" s="1467" t="s">
        <v>698</v>
      </c>
      <c r="J23" s="1374" t="s">
        <v>2896</v>
      </c>
      <c r="K23" s="1374" t="s">
        <v>2897</v>
      </c>
      <c r="L23" s="1374">
        <v>50</v>
      </c>
      <c r="M23" s="1374">
        <v>0</v>
      </c>
      <c r="N23" s="96" t="s">
        <v>35</v>
      </c>
      <c r="O23" s="90" t="s">
        <v>36</v>
      </c>
      <c r="P23" s="75" t="s">
        <v>794</v>
      </c>
      <c r="Q23" s="75" t="s">
        <v>2898</v>
      </c>
    </row>
    <row r="24" spans="1:17" ht="45" x14ac:dyDescent="0.25">
      <c r="A24" s="1459"/>
      <c r="B24" s="1459"/>
      <c r="C24" s="1459"/>
      <c r="D24" s="1459"/>
      <c r="E24" s="1459"/>
      <c r="F24" s="1459"/>
      <c r="G24" s="1459"/>
      <c r="H24" s="1465"/>
      <c r="I24" s="1467"/>
      <c r="J24" s="1374"/>
      <c r="K24" s="1374"/>
      <c r="L24" s="1374"/>
      <c r="M24" s="1374"/>
      <c r="N24" s="96" t="s">
        <v>39</v>
      </c>
      <c r="O24" s="90" t="s">
        <v>40</v>
      </c>
      <c r="P24" s="75" t="s">
        <v>2720</v>
      </c>
      <c r="Q24" s="75" t="s">
        <v>2899</v>
      </c>
    </row>
    <row r="25" spans="1:17" ht="30" x14ac:dyDescent="0.25">
      <c r="A25" s="1460"/>
      <c r="B25" s="1460"/>
      <c r="C25" s="1460"/>
      <c r="D25" s="1460"/>
      <c r="E25" s="1460"/>
      <c r="F25" s="1460"/>
      <c r="G25" s="1460"/>
      <c r="H25" s="1466"/>
      <c r="I25" s="1467"/>
      <c r="J25" s="1374"/>
      <c r="K25" s="1374"/>
      <c r="L25" s="1374"/>
      <c r="M25" s="1374"/>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458">
        <v>19</v>
      </c>
      <c r="B28" s="1458" t="s">
        <v>2880</v>
      </c>
      <c r="C28" s="1458" t="s">
        <v>2881</v>
      </c>
      <c r="D28" s="1458" t="s">
        <v>2892</v>
      </c>
      <c r="E28" s="1458" t="s">
        <v>2893</v>
      </c>
      <c r="F28" s="1458" t="s">
        <v>2901</v>
      </c>
      <c r="G28" s="1458" t="s">
        <v>2908</v>
      </c>
      <c r="H28" s="1461" t="s">
        <v>1428</v>
      </c>
      <c r="I28" s="1461" t="s">
        <v>1428</v>
      </c>
      <c r="J28" s="74" t="s">
        <v>2909</v>
      </c>
      <c r="K28" s="74" t="s">
        <v>2910</v>
      </c>
      <c r="L28" s="75">
        <v>10</v>
      </c>
      <c r="M28" s="75">
        <v>0</v>
      </c>
      <c r="N28" s="74" t="s">
        <v>139</v>
      </c>
      <c r="O28" s="74" t="s">
        <v>140</v>
      </c>
      <c r="P28" s="75" t="s">
        <v>681</v>
      </c>
      <c r="Q28" s="75" t="s">
        <v>2911</v>
      </c>
    </row>
    <row r="29" spans="1:17" ht="45" x14ac:dyDescent="0.25">
      <c r="A29" s="1459"/>
      <c r="B29" s="1459"/>
      <c r="C29" s="1459"/>
      <c r="D29" s="1459"/>
      <c r="E29" s="1459"/>
      <c r="F29" s="1459"/>
      <c r="G29" s="1459"/>
      <c r="H29" s="1462"/>
      <c r="I29" s="1462"/>
      <c r="J29" s="76"/>
      <c r="K29" s="77"/>
      <c r="L29" s="77"/>
      <c r="M29" s="78"/>
      <c r="N29" s="74" t="s">
        <v>103</v>
      </c>
      <c r="O29" s="74" t="s">
        <v>104</v>
      </c>
      <c r="P29" s="75" t="s">
        <v>681</v>
      </c>
      <c r="Q29" s="75" t="s">
        <v>2912</v>
      </c>
    </row>
    <row r="30" spans="1:17" ht="60" x14ac:dyDescent="0.25">
      <c r="A30" s="1459"/>
      <c r="B30" s="1459"/>
      <c r="C30" s="1459"/>
      <c r="D30" s="1459"/>
      <c r="E30" s="1459"/>
      <c r="F30" s="1459"/>
      <c r="G30" s="1459"/>
      <c r="H30" s="1462"/>
      <c r="I30" s="1462"/>
      <c r="J30" s="76"/>
      <c r="K30" s="77"/>
      <c r="L30" s="77"/>
      <c r="M30" s="78"/>
      <c r="N30" s="74" t="s">
        <v>185</v>
      </c>
      <c r="O30" s="74" t="s">
        <v>186</v>
      </c>
      <c r="P30" s="75" t="s">
        <v>681</v>
      </c>
      <c r="Q30" s="75">
        <v>0</v>
      </c>
    </row>
    <row r="31" spans="1:17" ht="75" x14ac:dyDescent="0.25">
      <c r="A31" s="1459"/>
      <c r="B31" s="1459"/>
      <c r="C31" s="1459"/>
      <c r="D31" s="1459"/>
      <c r="E31" s="1459"/>
      <c r="F31" s="1459"/>
      <c r="G31" s="1459"/>
      <c r="H31" s="1462"/>
      <c r="I31" s="1462"/>
      <c r="J31" s="76"/>
      <c r="K31" s="77"/>
      <c r="L31" s="77"/>
      <c r="M31" s="78"/>
      <c r="N31" s="74" t="s">
        <v>151</v>
      </c>
      <c r="O31" s="74" t="s">
        <v>152</v>
      </c>
      <c r="P31" s="75" t="s">
        <v>681</v>
      </c>
      <c r="Q31" s="75" t="s">
        <v>1102</v>
      </c>
    </row>
    <row r="32" spans="1:17" ht="45" x14ac:dyDescent="0.25">
      <c r="A32" s="1459"/>
      <c r="B32" s="1459"/>
      <c r="C32" s="1459"/>
      <c r="D32" s="1459"/>
      <c r="E32" s="1459"/>
      <c r="F32" s="1459"/>
      <c r="G32" s="1459"/>
      <c r="H32" s="1462"/>
      <c r="I32" s="1462"/>
      <c r="J32" s="76"/>
      <c r="K32" s="77"/>
      <c r="L32" s="77"/>
      <c r="M32" s="78"/>
      <c r="N32" s="74" t="s">
        <v>101</v>
      </c>
      <c r="O32" s="74" t="s">
        <v>102</v>
      </c>
      <c r="P32" s="75" t="s">
        <v>681</v>
      </c>
      <c r="Q32" s="75" t="s">
        <v>2913</v>
      </c>
    </row>
    <row r="33" spans="1:17" ht="45" x14ac:dyDescent="0.25">
      <c r="A33" s="1459"/>
      <c r="B33" s="1459"/>
      <c r="C33" s="1459"/>
      <c r="D33" s="1459"/>
      <c r="E33" s="1459"/>
      <c r="F33" s="1459"/>
      <c r="G33" s="1459"/>
      <c r="H33" s="1462"/>
      <c r="I33" s="1462"/>
      <c r="J33" s="76"/>
      <c r="K33" s="77"/>
      <c r="L33" s="77"/>
      <c r="M33" s="78"/>
      <c r="N33" s="74" t="s">
        <v>99</v>
      </c>
      <c r="O33" s="74" t="s">
        <v>100</v>
      </c>
      <c r="P33" s="75" t="s">
        <v>681</v>
      </c>
      <c r="Q33" s="75" t="s">
        <v>2914</v>
      </c>
    </row>
    <row r="34" spans="1:17" ht="60" x14ac:dyDescent="0.25">
      <c r="A34" s="1459"/>
      <c r="B34" s="1459"/>
      <c r="C34" s="1459"/>
      <c r="D34" s="1459"/>
      <c r="E34" s="1459"/>
      <c r="F34" s="1459"/>
      <c r="G34" s="1459"/>
      <c r="H34" s="1462"/>
      <c r="I34" s="1462"/>
      <c r="J34" s="76"/>
      <c r="K34" s="77"/>
      <c r="L34" s="77"/>
      <c r="M34" s="78"/>
      <c r="N34" s="74" t="s">
        <v>177</v>
      </c>
      <c r="O34" s="74" t="s">
        <v>178</v>
      </c>
      <c r="P34" s="75" t="s">
        <v>681</v>
      </c>
      <c r="Q34" s="75">
        <v>0</v>
      </c>
    </row>
    <row r="35" spans="1:17" ht="60" x14ac:dyDescent="0.25">
      <c r="A35" s="1459"/>
      <c r="B35" s="1459"/>
      <c r="C35" s="1459"/>
      <c r="D35" s="1459"/>
      <c r="E35" s="1459"/>
      <c r="F35" s="1459"/>
      <c r="G35" s="1459"/>
      <c r="H35" s="1462"/>
      <c r="I35" s="1462"/>
      <c r="J35" s="76"/>
      <c r="K35" s="77"/>
      <c r="L35" s="77"/>
      <c r="M35" s="78"/>
      <c r="N35" s="74" t="s">
        <v>161</v>
      </c>
      <c r="O35" s="74" t="s">
        <v>162</v>
      </c>
      <c r="P35" s="75" t="s">
        <v>681</v>
      </c>
      <c r="Q35" s="75" t="s">
        <v>2915</v>
      </c>
    </row>
    <row r="36" spans="1:17" ht="26.25" customHeight="1" x14ac:dyDescent="0.25">
      <c r="A36" s="1459"/>
      <c r="B36" s="1459"/>
      <c r="C36" s="1459"/>
      <c r="D36" s="1459"/>
      <c r="E36" s="1459"/>
      <c r="F36" s="1459"/>
      <c r="G36" s="1459"/>
      <c r="H36" s="1462"/>
      <c r="I36" s="1462"/>
      <c r="J36" s="76"/>
      <c r="K36" s="77"/>
      <c r="L36" s="77"/>
      <c r="M36" s="78"/>
      <c r="N36" s="74" t="s">
        <v>169</v>
      </c>
      <c r="O36" s="74" t="s">
        <v>170</v>
      </c>
      <c r="P36" s="75" t="s">
        <v>681</v>
      </c>
      <c r="Q36" s="75" t="s">
        <v>2916</v>
      </c>
    </row>
    <row r="37" spans="1:17" ht="18.75" customHeight="1" x14ac:dyDescent="0.25">
      <c r="A37" s="1460"/>
      <c r="B37" s="1460"/>
      <c r="C37" s="1460"/>
      <c r="D37" s="1460"/>
      <c r="E37" s="1460"/>
      <c r="F37" s="1460"/>
      <c r="G37" s="1460"/>
      <c r="H37" s="1463"/>
      <c r="I37" s="1463"/>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458">
        <v>30</v>
      </c>
      <c r="B48" s="1458" t="s">
        <v>2923</v>
      </c>
      <c r="C48" s="1458" t="s">
        <v>2924</v>
      </c>
      <c r="D48" s="1458" t="s">
        <v>2943</v>
      </c>
      <c r="E48" s="1458" t="s">
        <v>2944</v>
      </c>
      <c r="F48" s="1458" t="s">
        <v>2961</v>
      </c>
      <c r="G48" s="1458" t="s">
        <v>2962</v>
      </c>
      <c r="H48" s="1461" t="s">
        <v>2963</v>
      </c>
      <c r="I48" s="1461" t="s">
        <v>2963</v>
      </c>
      <c r="J48" s="74" t="s">
        <v>2964</v>
      </c>
      <c r="K48" s="74" t="s">
        <v>2965</v>
      </c>
      <c r="L48" s="75">
        <v>9</v>
      </c>
      <c r="M48" s="75">
        <v>0</v>
      </c>
      <c r="N48" s="74" t="s">
        <v>179</v>
      </c>
      <c r="O48" s="74" t="s">
        <v>135</v>
      </c>
      <c r="P48" s="75" t="s">
        <v>2966</v>
      </c>
      <c r="Q48" s="75" t="s">
        <v>2967</v>
      </c>
    </row>
    <row r="49" spans="1:17" ht="90" x14ac:dyDescent="0.25">
      <c r="A49" s="1459"/>
      <c r="B49" s="1459"/>
      <c r="C49" s="1459"/>
      <c r="D49" s="1459"/>
      <c r="E49" s="1459"/>
      <c r="F49" s="1459"/>
      <c r="G49" s="1459"/>
      <c r="H49" s="1462"/>
      <c r="I49" s="1462"/>
      <c r="J49" s="76"/>
      <c r="K49" s="77"/>
      <c r="L49" s="77"/>
      <c r="M49" s="78"/>
      <c r="N49" s="74" t="s">
        <v>153</v>
      </c>
      <c r="O49" s="74" t="s">
        <v>135</v>
      </c>
      <c r="P49" s="75" t="s">
        <v>1295</v>
      </c>
      <c r="Q49" s="75" t="s">
        <v>2968</v>
      </c>
    </row>
    <row r="50" spans="1:17" ht="90" x14ac:dyDescent="0.25">
      <c r="A50" s="1459"/>
      <c r="B50" s="1459"/>
      <c r="C50" s="1459"/>
      <c r="D50" s="1459"/>
      <c r="E50" s="1459"/>
      <c r="F50" s="1459"/>
      <c r="G50" s="1459"/>
      <c r="H50" s="1462"/>
      <c r="I50" s="1462"/>
      <c r="J50" s="76"/>
      <c r="K50" s="77"/>
      <c r="L50" s="77"/>
      <c r="M50" s="78"/>
      <c r="N50" s="74" t="s">
        <v>141</v>
      </c>
      <c r="O50" s="74" t="s">
        <v>135</v>
      </c>
      <c r="P50" s="75" t="s">
        <v>680</v>
      </c>
      <c r="Q50" s="75" t="s">
        <v>2969</v>
      </c>
    </row>
    <row r="51" spans="1:17" ht="90" x14ac:dyDescent="0.25">
      <c r="A51" s="1459"/>
      <c r="B51" s="1459"/>
      <c r="C51" s="1459"/>
      <c r="D51" s="1459"/>
      <c r="E51" s="1459"/>
      <c r="F51" s="1459"/>
      <c r="G51" s="1459"/>
      <c r="H51" s="1462"/>
      <c r="I51" s="1462"/>
      <c r="J51" s="76"/>
      <c r="K51" s="77"/>
      <c r="L51" s="77"/>
      <c r="M51" s="78"/>
      <c r="N51" s="74" t="s">
        <v>187</v>
      </c>
      <c r="O51" s="74" t="s">
        <v>135</v>
      </c>
      <c r="P51" s="75" t="s">
        <v>705</v>
      </c>
      <c r="Q51" s="75" t="s">
        <v>2970</v>
      </c>
    </row>
    <row r="52" spans="1:17" ht="90" x14ac:dyDescent="0.25">
      <c r="A52" s="1459"/>
      <c r="B52" s="1459"/>
      <c r="C52" s="1459"/>
      <c r="D52" s="1459"/>
      <c r="E52" s="1459"/>
      <c r="F52" s="1459"/>
      <c r="G52" s="1459"/>
      <c r="H52" s="1462"/>
      <c r="I52" s="1462"/>
      <c r="J52" s="76"/>
      <c r="K52" s="77"/>
      <c r="L52" s="77"/>
      <c r="M52" s="78"/>
      <c r="N52" s="74" t="s">
        <v>163</v>
      </c>
      <c r="O52" s="74" t="s">
        <v>135</v>
      </c>
      <c r="P52" s="75" t="s">
        <v>707</v>
      </c>
      <c r="Q52" s="75" t="s">
        <v>681</v>
      </c>
    </row>
    <row r="53" spans="1:17" ht="90" x14ac:dyDescent="0.25">
      <c r="A53" s="1459"/>
      <c r="B53" s="1459"/>
      <c r="C53" s="1459"/>
      <c r="D53" s="1459"/>
      <c r="E53" s="1459"/>
      <c r="F53" s="1459"/>
      <c r="G53" s="1459"/>
      <c r="H53" s="1462"/>
      <c r="I53" s="1462"/>
      <c r="J53" s="76"/>
      <c r="K53" s="77"/>
      <c r="L53" s="77"/>
      <c r="M53" s="78"/>
      <c r="N53" s="74" t="s">
        <v>134</v>
      </c>
      <c r="O53" s="74" t="s">
        <v>135</v>
      </c>
      <c r="P53" s="75" t="s">
        <v>2971</v>
      </c>
      <c r="Q53" s="75" t="s">
        <v>2972</v>
      </c>
    </row>
    <row r="54" spans="1:17" ht="90" x14ac:dyDescent="0.25">
      <c r="A54" s="1460"/>
      <c r="B54" s="1460"/>
      <c r="C54" s="1460"/>
      <c r="D54" s="1460"/>
      <c r="E54" s="1460"/>
      <c r="F54" s="1460"/>
      <c r="G54" s="1460"/>
      <c r="H54" s="1463"/>
      <c r="I54" s="1463"/>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458">
        <v>35</v>
      </c>
      <c r="B59" s="1458" t="s">
        <v>2923</v>
      </c>
      <c r="C59" s="1458" t="s">
        <v>2924</v>
      </c>
      <c r="D59" s="1458" t="s">
        <v>2943</v>
      </c>
      <c r="E59" s="1458" t="s">
        <v>2944</v>
      </c>
      <c r="F59" s="1458" t="s">
        <v>2988</v>
      </c>
      <c r="G59" s="1458" t="s">
        <v>2989</v>
      </c>
      <c r="H59" s="1461" t="s">
        <v>2600</v>
      </c>
      <c r="I59" s="1461" t="s">
        <v>2600</v>
      </c>
      <c r="J59" s="74" t="s">
        <v>2990</v>
      </c>
      <c r="K59" s="74" t="s">
        <v>2991</v>
      </c>
      <c r="L59" s="75">
        <v>5</v>
      </c>
      <c r="M59" s="75">
        <v>0</v>
      </c>
      <c r="N59" s="74" t="s">
        <v>379</v>
      </c>
      <c r="O59" s="74" t="s">
        <v>380</v>
      </c>
      <c r="P59" s="75" t="s">
        <v>1149</v>
      </c>
      <c r="Q59" s="75" t="s">
        <v>1149</v>
      </c>
    </row>
    <row r="60" spans="1:17" ht="45" x14ac:dyDescent="0.25">
      <c r="A60" s="1459"/>
      <c r="B60" s="1459"/>
      <c r="C60" s="1459"/>
      <c r="D60" s="1459"/>
      <c r="E60" s="1459"/>
      <c r="F60" s="1459"/>
      <c r="G60" s="1459"/>
      <c r="H60" s="1462"/>
      <c r="I60" s="1462"/>
      <c r="J60" s="76"/>
      <c r="K60" s="77"/>
      <c r="L60" s="77"/>
      <c r="M60" s="78"/>
      <c r="N60" s="74" t="s">
        <v>393</v>
      </c>
      <c r="O60" s="74" t="s">
        <v>394</v>
      </c>
      <c r="P60" s="75" t="s">
        <v>1149</v>
      </c>
      <c r="Q60" s="75" t="s">
        <v>1149</v>
      </c>
    </row>
    <row r="61" spans="1:17" ht="30" x14ac:dyDescent="0.25">
      <c r="A61" s="1460"/>
      <c r="B61" s="1460"/>
      <c r="C61" s="1460"/>
      <c r="D61" s="1460"/>
      <c r="E61" s="1460"/>
      <c r="F61" s="1460"/>
      <c r="G61" s="1460"/>
      <c r="H61" s="1463"/>
      <c r="I61" s="1463"/>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458">
        <v>44</v>
      </c>
      <c r="B70" s="1458" t="s">
        <v>2923</v>
      </c>
      <c r="C70" s="1458" t="s">
        <v>2924</v>
      </c>
      <c r="D70" s="1458" t="s">
        <v>3030</v>
      </c>
      <c r="E70" s="1458" t="s">
        <v>3031</v>
      </c>
      <c r="F70" s="1458" t="s">
        <v>3032</v>
      </c>
      <c r="G70" s="1458" t="s">
        <v>3033</v>
      </c>
      <c r="H70" s="1461" t="s">
        <v>3034</v>
      </c>
      <c r="I70" s="1461" t="s">
        <v>3034</v>
      </c>
      <c r="J70" s="74" t="s">
        <v>3035</v>
      </c>
      <c r="K70" s="74" t="s">
        <v>3036</v>
      </c>
      <c r="L70" s="75">
        <v>15.2</v>
      </c>
      <c r="M70" s="75">
        <v>0</v>
      </c>
      <c r="N70" s="74" t="s">
        <v>232</v>
      </c>
      <c r="O70" s="74" t="s">
        <v>233</v>
      </c>
      <c r="P70" s="75" t="s">
        <v>3037</v>
      </c>
      <c r="Q70" s="75" t="s">
        <v>3037</v>
      </c>
    </row>
    <row r="71" spans="1:17" ht="30" x14ac:dyDescent="0.25">
      <c r="A71" s="1459"/>
      <c r="B71" s="1459"/>
      <c r="C71" s="1459"/>
      <c r="D71" s="1459"/>
      <c r="E71" s="1459"/>
      <c r="F71" s="1459"/>
      <c r="G71" s="1459"/>
      <c r="H71" s="1462"/>
      <c r="I71" s="1462"/>
      <c r="J71" s="76"/>
      <c r="K71" s="77"/>
      <c r="L71" s="77"/>
      <c r="M71" s="78"/>
      <c r="N71" s="74" t="s">
        <v>234</v>
      </c>
      <c r="O71" s="74" t="s">
        <v>235</v>
      </c>
      <c r="P71" s="75" t="s">
        <v>3038</v>
      </c>
      <c r="Q71" s="75" t="s">
        <v>3038</v>
      </c>
    </row>
    <row r="72" spans="1:17" ht="30" x14ac:dyDescent="0.25">
      <c r="A72" s="1460"/>
      <c r="B72" s="1460"/>
      <c r="C72" s="1460"/>
      <c r="D72" s="1460"/>
      <c r="E72" s="1460"/>
      <c r="F72" s="1460"/>
      <c r="G72" s="1460"/>
      <c r="H72" s="1463"/>
      <c r="I72" s="1463"/>
      <c r="J72" s="79"/>
      <c r="K72" s="80"/>
      <c r="L72" s="80"/>
      <c r="M72" s="81"/>
      <c r="N72" s="74" t="s">
        <v>230</v>
      </c>
      <c r="O72" s="74" t="s">
        <v>231</v>
      </c>
      <c r="P72" s="75" t="s">
        <v>3039</v>
      </c>
      <c r="Q72" s="75" t="s">
        <v>3039</v>
      </c>
    </row>
    <row r="73" spans="1:17" ht="45" x14ac:dyDescent="0.25">
      <c r="A73" s="1458">
        <v>45</v>
      </c>
      <c r="B73" s="1458" t="s">
        <v>2923</v>
      </c>
      <c r="C73" s="1458" t="s">
        <v>2924</v>
      </c>
      <c r="D73" s="1458" t="s">
        <v>3030</v>
      </c>
      <c r="E73" s="1458" t="s">
        <v>3031</v>
      </c>
      <c r="F73" s="1458" t="s">
        <v>3032</v>
      </c>
      <c r="G73" s="1458" t="s">
        <v>3040</v>
      </c>
      <c r="H73" s="1461" t="s">
        <v>3041</v>
      </c>
      <c r="I73" s="1461" t="s">
        <v>3041</v>
      </c>
      <c r="J73" s="74" t="s">
        <v>3042</v>
      </c>
      <c r="K73" s="74" t="s">
        <v>3043</v>
      </c>
      <c r="L73" s="75">
        <v>20</v>
      </c>
      <c r="M73" s="75">
        <v>0</v>
      </c>
      <c r="N73" s="74" t="s">
        <v>93</v>
      </c>
      <c r="O73" s="74" t="s">
        <v>94</v>
      </c>
      <c r="P73" s="75" t="s">
        <v>680</v>
      </c>
      <c r="Q73" s="75" t="s">
        <v>3044</v>
      </c>
    </row>
    <row r="74" spans="1:17" ht="45" x14ac:dyDescent="0.25">
      <c r="A74" s="1459"/>
      <c r="B74" s="1459"/>
      <c r="C74" s="1459"/>
      <c r="D74" s="1459"/>
      <c r="E74" s="1459"/>
      <c r="F74" s="1459"/>
      <c r="G74" s="1459"/>
      <c r="H74" s="1462"/>
      <c r="I74" s="1462"/>
      <c r="J74" s="76"/>
      <c r="K74" s="77"/>
      <c r="L74" s="77"/>
      <c r="M74" s="78"/>
      <c r="N74" s="74" t="s">
        <v>97</v>
      </c>
      <c r="O74" s="74" t="s">
        <v>98</v>
      </c>
      <c r="P74" s="75" t="s">
        <v>999</v>
      </c>
      <c r="Q74" s="75" t="s">
        <v>3045</v>
      </c>
    </row>
    <row r="75" spans="1:17" ht="45" x14ac:dyDescent="0.25">
      <c r="A75" s="1459"/>
      <c r="B75" s="1459"/>
      <c r="C75" s="1459"/>
      <c r="D75" s="1459"/>
      <c r="E75" s="1459"/>
      <c r="F75" s="1459"/>
      <c r="G75" s="1459"/>
      <c r="H75" s="1462"/>
      <c r="I75" s="1462"/>
      <c r="J75" s="76"/>
      <c r="K75" s="77"/>
      <c r="L75" s="77"/>
      <c r="M75" s="78"/>
      <c r="N75" s="74" t="s">
        <v>95</v>
      </c>
      <c r="O75" s="74" t="s">
        <v>96</v>
      </c>
      <c r="P75" s="75" t="s">
        <v>3046</v>
      </c>
      <c r="Q75" s="75" t="s">
        <v>3047</v>
      </c>
    </row>
    <row r="76" spans="1:17" ht="45" x14ac:dyDescent="0.25">
      <c r="A76" s="1460"/>
      <c r="B76" s="1460"/>
      <c r="C76" s="1460"/>
      <c r="D76" s="1460"/>
      <c r="E76" s="1460"/>
      <c r="F76" s="1460"/>
      <c r="G76" s="1460"/>
      <c r="H76" s="1463"/>
      <c r="I76" s="1463"/>
      <c r="J76" s="79"/>
      <c r="K76" s="80"/>
      <c r="L76" s="80"/>
      <c r="M76" s="81"/>
      <c r="N76" s="74" t="s">
        <v>91</v>
      </c>
      <c r="O76" s="74" t="s">
        <v>92</v>
      </c>
      <c r="P76" s="75" t="s">
        <v>1149</v>
      </c>
      <c r="Q76" s="75" t="s">
        <v>3048</v>
      </c>
    </row>
    <row r="77" spans="1:17" ht="75" x14ac:dyDescent="0.25">
      <c r="A77" s="1458">
        <v>46</v>
      </c>
      <c r="B77" s="1458" t="s">
        <v>2923</v>
      </c>
      <c r="C77" s="1458" t="s">
        <v>2924</v>
      </c>
      <c r="D77" s="1458" t="s">
        <v>3030</v>
      </c>
      <c r="E77" s="1458" t="s">
        <v>3031</v>
      </c>
      <c r="F77" s="1458" t="s">
        <v>3032</v>
      </c>
      <c r="G77" s="1458" t="s">
        <v>3049</v>
      </c>
      <c r="H77" s="1461" t="s">
        <v>3050</v>
      </c>
      <c r="I77" s="1461" t="s">
        <v>3051</v>
      </c>
      <c r="J77" s="74" t="s">
        <v>3052</v>
      </c>
      <c r="K77" s="74" t="s">
        <v>3053</v>
      </c>
      <c r="L77" s="75">
        <v>16</v>
      </c>
      <c r="M77" s="75">
        <v>0</v>
      </c>
      <c r="N77" s="74" t="s">
        <v>299</v>
      </c>
      <c r="O77" s="74" t="s">
        <v>300</v>
      </c>
      <c r="P77" s="75" t="s">
        <v>705</v>
      </c>
      <c r="Q77" s="75" t="s">
        <v>3054</v>
      </c>
    </row>
    <row r="78" spans="1:17" ht="45" x14ac:dyDescent="0.25">
      <c r="A78" s="1459"/>
      <c r="B78" s="1459"/>
      <c r="C78" s="1459"/>
      <c r="D78" s="1459"/>
      <c r="E78" s="1459"/>
      <c r="F78" s="1459"/>
      <c r="G78" s="1459"/>
      <c r="H78" s="1462"/>
      <c r="I78" s="1462"/>
      <c r="J78" s="76"/>
      <c r="K78" s="77"/>
      <c r="L78" s="77"/>
      <c r="M78" s="78"/>
      <c r="N78" s="74" t="s">
        <v>308</v>
      </c>
      <c r="O78" s="74" t="s">
        <v>309</v>
      </c>
      <c r="P78" s="75" t="s">
        <v>676</v>
      </c>
      <c r="Q78" s="75" t="s">
        <v>3055</v>
      </c>
    </row>
    <row r="79" spans="1:17" ht="30" x14ac:dyDescent="0.25">
      <c r="A79" s="1459"/>
      <c r="B79" s="1459"/>
      <c r="C79" s="1459"/>
      <c r="D79" s="1459"/>
      <c r="E79" s="1459"/>
      <c r="F79" s="1459"/>
      <c r="G79" s="1459"/>
      <c r="H79" s="1462"/>
      <c r="I79" s="1462"/>
      <c r="J79" s="76"/>
      <c r="K79" s="77"/>
      <c r="L79" s="77"/>
      <c r="M79" s="78"/>
      <c r="N79" s="74" t="s">
        <v>250</v>
      </c>
      <c r="O79" s="74" t="s">
        <v>251</v>
      </c>
      <c r="P79" s="75" t="s">
        <v>1149</v>
      </c>
      <c r="Q79" s="75" t="s">
        <v>3056</v>
      </c>
    </row>
    <row r="80" spans="1:17" ht="45" x14ac:dyDescent="0.25">
      <c r="A80" s="1459"/>
      <c r="B80" s="1459"/>
      <c r="C80" s="1459"/>
      <c r="D80" s="1459"/>
      <c r="E80" s="1459"/>
      <c r="F80" s="1459"/>
      <c r="G80" s="1459"/>
      <c r="H80" s="1462"/>
      <c r="I80" s="1462"/>
      <c r="J80" s="76"/>
      <c r="K80" s="77"/>
      <c r="L80" s="77"/>
      <c r="M80" s="78"/>
      <c r="N80" s="74" t="s">
        <v>208</v>
      </c>
      <c r="O80" s="74" t="s">
        <v>207</v>
      </c>
      <c r="P80" s="75" t="s">
        <v>687</v>
      </c>
      <c r="Q80" s="75" t="s">
        <v>3057</v>
      </c>
    </row>
    <row r="81" spans="1:17" ht="45" x14ac:dyDescent="0.25">
      <c r="A81" s="1459"/>
      <c r="B81" s="1459"/>
      <c r="C81" s="1459"/>
      <c r="D81" s="1459"/>
      <c r="E81" s="1459"/>
      <c r="F81" s="1459"/>
      <c r="G81" s="1459"/>
      <c r="H81" s="1462"/>
      <c r="I81" s="1462"/>
      <c r="J81" s="76"/>
      <c r="K81" s="77"/>
      <c r="L81" s="77"/>
      <c r="M81" s="78"/>
      <c r="N81" s="74" t="s">
        <v>188</v>
      </c>
      <c r="O81" s="74" t="s">
        <v>189</v>
      </c>
      <c r="P81" s="75" t="s">
        <v>1149</v>
      </c>
      <c r="Q81" s="75" t="s">
        <v>3058</v>
      </c>
    </row>
    <row r="82" spans="1:17" ht="30" x14ac:dyDescent="0.25">
      <c r="A82" s="1459"/>
      <c r="B82" s="1459"/>
      <c r="C82" s="1459"/>
      <c r="D82" s="1459"/>
      <c r="E82" s="1459"/>
      <c r="F82" s="1459"/>
      <c r="G82" s="1459"/>
      <c r="H82" s="1462"/>
      <c r="I82" s="1462"/>
      <c r="J82" s="76"/>
      <c r="K82" s="77"/>
      <c r="L82" s="77"/>
      <c r="M82" s="78"/>
      <c r="N82" s="74" t="s">
        <v>142</v>
      </c>
      <c r="O82" s="74" t="s">
        <v>143</v>
      </c>
      <c r="P82" s="75" t="s">
        <v>2720</v>
      </c>
      <c r="Q82" s="75" t="s">
        <v>3059</v>
      </c>
    </row>
    <row r="83" spans="1:17" ht="45" x14ac:dyDescent="0.25">
      <c r="A83" s="1459"/>
      <c r="B83" s="1459"/>
      <c r="C83" s="1459"/>
      <c r="D83" s="1459"/>
      <c r="E83" s="1459"/>
      <c r="F83" s="1459"/>
      <c r="G83" s="1459"/>
      <c r="H83" s="1462"/>
      <c r="I83" s="1462"/>
      <c r="J83" s="76"/>
      <c r="K83" s="77"/>
      <c r="L83" s="77"/>
      <c r="M83" s="78"/>
      <c r="N83" s="74" t="s">
        <v>289</v>
      </c>
      <c r="O83" s="74" t="s">
        <v>290</v>
      </c>
      <c r="P83" s="75" t="s">
        <v>676</v>
      </c>
      <c r="Q83" s="75" t="s">
        <v>3060</v>
      </c>
    </row>
    <row r="84" spans="1:17" ht="60" x14ac:dyDescent="0.25">
      <c r="A84" s="1459"/>
      <c r="B84" s="1459"/>
      <c r="C84" s="1459"/>
      <c r="D84" s="1459"/>
      <c r="E84" s="1459"/>
      <c r="F84" s="1459"/>
      <c r="G84" s="1459"/>
      <c r="H84" s="1462"/>
      <c r="I84" s="1462"/>
      <c r="J84" s="76"/>
      <c r="K84" s="77"/>
      <c r="L84" s="77"/>
      <c r="M84" s="78"/>
      <c r="N84" s="74" t="s">
        <v>154</v>
      </c>
      <c r="O84" s="74" t="s">
        <v>155</v>
      </c>
      <c r="P84" s="75" t="s">
        <v>794</v>
      </c>
      <c r="Q84" s="75" t="s">
        <v>3061</v>
      </c>
    </row>
    <row r="85" spans="1:17" ht="45" x14ac:dyDescent="0.25">
      <c r="A85" s="1459"/>
      <c r="B85" s="1459"/>
      <c r="C85" s="1459"/>
      <c r="D85" s="1459"/>
      <c r="E85" s="1459"/>
      <c r="F85" s="1459"/>
      <c r="G85" s="1459"/>
      <c r="H85" s="1462"/>
      <c r="I85" s="1462"/>
      <c r="J85" s="76"/>
      <c r="K85" s="77"/>
      <c r="L85" s="77"/>
      <c r="M85" s="78"/>
      <c r="N85" s="74" t="s">
        <v>210</v>
      </c>
      <c r="O85" s="74" t="s">
        <v>209</v>
      </c>
      <c r="P85" s="75" t="s">
        <v>1149</v>
      </c>
      <c r="Q85" s="75" t="s">
        <v>3062</v>
      </c>
    </row>
    <row r="86" spans="1:17" ht="45" x14ac:dyDescent="0.25">
      <c r="A86" s="1459"/>
      <c r="B86" s="1459"/>
      <c r="C86" s="1459"/>
      <c r="D86" s="1459"/>
      <c r="E86" s="1459"/>
      <c r="F86" s="1459"/>
      <c r="G86" s="1459"/>
      <c r="H86" s="1462"/>
      <c r="I86" s="1462"/>
      <c r="J86" s="76"/>
      <c r="K86" s="77"/>
      <c r="L86" s="77"/>
      <c r="M86" s="78"/>
      <c r="N86" s="74" t="s">
        <v>180</v>
      </c>
      <c r="O86" s="74" t="s">
        <v>181</v>
      </c>
      <c r="P86" s="75" t="s">
        <v>1149</v>
      </c>
      <c r="Q86" s="75" t="s">
        <v>3063</v>
      </c>
    </row>
    <row r="87" spans="1:17" ht="60" x14ac:dyDescent="0.25">
      <c r="A87" s="1459"/>
      <c r="B87" s="1459"/>
      <c r="C87" s="1459"/>
      <c r="D87" s="1459"/>
      <c r="E87" s="1459"/>
      <c r="F87" s="1459"/>
      <c r="G87" s="1459"/>
      <c r="H87" s="1462"/>
      <c r="I87" s="1462"/>
      <c r="J87" s="76"/>
      <c r="K87" s="77"/>
      <c r="L87" s="77"/>
      <c r="M87" s="78"/>
      <c r="N87" s="74" t="s">
        <v>172</v>
      </c>
      <c r="O87" s="74" t="s">
        <v>173</v>
      </c>
      <c r="P87" s="75" t="s">
        <v>705</v>
      </c>
      <c r="Q87" s="75" t="s">
        <v>3064</v>
      </c>
    </row>
    <row r="88" spans="1:17" ht="30" x14ac:dyDescent="0.25">
      <c r="A88" s="1459"/>
      <c r="B88" s="1459"/>
      <c r="C88" s="1459"/>
      <c r="D88" s="1459"/>
      <c r="E88" s="1459"/>
      <c r="F88" s="1459"/>
      <c r="G88" s="1459"/>
      <c r="H88" s="1462"/>
      <c r="I88" s="1462"/>
      <c r="J88" s="76"/>
      <c r="K88" s="77"/>
      <c r="L88" s="77"/>
      <c r="M88" s="78"/>
      <c r="N88" s="74" t="s">
        <v>206</v>
      </c>
      <c r="O88" s="74" t="s">
        <v>205</v>
      </c>
      <c r="P88" s="75" t="s">
        <v>687</v>
      </c>
      <c r="Q88" s="75" t="s">
        <v>3065</v>
      </c>
    </row>
    <row r="89" spans="1:17" ht="45" x14ac:dyDescent="0.25">
      <c r="A89" s="1459"/>
      <c r="B89" s="1459"/>
      <c r="C89" s="1459"/>
      <c r="D89" s="1459"/>
      <c r="E89" s="1459"/>
      <c r="F89" s="1459"/>
      <c r="G89" s="1459"/>
      <c r="H89" s="1462"/>
      <c r="I89" s="1462"/>
      <c r="J89" s="76"/>
      <c r="K89" s="77"/>
      <c r="L89" s="77"/>
      <c r="M89" s="78"/>
      <c r="N89" s="74" t="s">
        <v>277</v>
      </c>
      <c r="O89" s="74" t="s">
        <v>278</v>
      </c>
      <c r="P89" s="75" t="s">
        <v>705</v>
      </c>
      <c r="Q89" s="75" t="s">
        <v>3066</v>
      </c>
    </row>
    <row r="90" spans="1:17" ht="30" x14ac:dyDescent="0.25">
      <c r="A90" s="1459"/>
      <c r="B90" s="1459"/>
      <c r="C90" s="1459"/>
      <c r="D90" s="1459"/>
      <c r="E90" s="1459"/>
      <c r="F90" s="1459"/>
      <c r="G90" s="1459"/>
      <c r="H90" s="1462"/>
      <c r="I90" s="1462"/>
      <c r="J90" s="76"/>
      <c r="K90" s="77"/>
      <c r="L90" s="77"/>
      <c r="M90" s="78"/>
      <c r="N90" s="74" t="s">
        <v>146</v>
      </c>
      <c r="O90" s="74" t="s">
        <v>147</v>
      </c>
      <c r="P90" s="75" t="s">
        <v>2720</v>
      </c>
      <c r="Q90" s="75" t="s">
        <v>3067</v>
      </c>
    </row>
    <row r="91" spans="1:17" ht="30" x14ac:dyDescent="0.25">
      <c r="A91" s="1459"/>
      <c r="B91" s="1459"/>
      <c r="C91" s="1459"/>
      <c r="D91" s="1459"/>
      <c r="E91" s="1459"/>
      <c r="F91" s="1459"/>
      <c r="G91" s="1459"/>
      <c r="H91" s="1462"/>
      <c r="I91" s="1462"/>
      <c r="J91" s="76"/>
      <c r="K91" s="77"/>
      <c r="L91" s="77"/>
      <c r="M91" s="78"/>
      <c r="N91" s="74" t="s">
        <v>164</v>
      </c>
      <c r="O91" s="74" t="s">
        <v>165</v>
      </c>
      <c r="P91" s="75" t="s">
        <v>705</v>
      </c>
      <c r="Q91" s="75" t="s">
        <v>3068</v>
      </c>
    </row>
    <row r="92" spans="1:17" ht="45" x14ac:dyDescent="0.25">
      <c r="A92" s="1459"/>
      <c r="B92" s="1459"/>
      <c r="C92" s="1459"/>
      <c r="D92" s="1459"/>
      <c r="E92" s="1459"/>
      <c r="F92" s="1459"/>
      <c r="G92" s="1459"/>
      <c r="H92" s="1462"/>
      <c r="I92" s="1462"/>
      <c r="J92" s="76"/>
      <c r="K92" s="77"/>
      <c r="L92" s="77"/>
      <c r="M92" s="78"/>
      <c r="N92" s="74" t="s">
        <v>73</v>
      </c>
      <c r="O92" s="74" t="s">
        <v>74</v>
      </c>
      <c r="P92" s="75" t="s">
        <v>3069</v>
      </c>
      <c r="Q92" s="75" t="s">
        <v>3070</v>
      </c>
    </row>
    <row r="93" spans="1:17" ht="45" x14ac:dyDescent="0.25">
      <c r="A93" s="1459"/>
      <c r="B93" s="1459"/>
      <c r="C93" s="1459"/>
      <c r="D93" s="1459"/>
      <c r="E93" s="1459"/>
      <c r="F93" s="1459"/>
      <c r="G93" s="1459"/>
      <c r="H93" s="1462"/>
      <c r="I93" s="1462"/>
      <c r="J93" s="76"/>
      <c r="K93" s="77"/>
      <c r="L93" s="77"/>
      <c r="M93" s="78"/>
      <c r="N93" s="74" t="s">
        <v>1652</v>
      </c>
      <c r="O93" s="74" t="s">
        <v>1653</v>
      </c>
      <c r="P93" s="75" t="s">
        <v>705</v>
      </c>
      <c r="Q93" s="75" t="s">
        <v>3071</v>
      </c>
    </row>
    <row r="94" spans="1:17" ht="45" x14ac:dyDescent="0.25">
      <c r="A94" s="1459"/>
      <c r="B94" s="1459"/>
      <c r="C94" s="1459"/>
      <c r="D94" s="1459"/>
      <c r="E94" s="1459"/>
      <c r="F94" s="1459"/>
      <c r="G94" s="1459"/>
      <c r="H94" s="1462"/>
      <c r="I94" s="1462"/>
      <c r="J94" s="76"/>
      <c r="K94" s="77"/>
      <c r="L94" s="77"/>
      <c r="M94" s="78"/>
      <c r="N94" s="74" t="s">
        <v>294</v>
      </c>
      <c r="O94" s="74" t="s">
        <v>295</v>
      </c>
      <c r="P94" s="75" t="s">
        <v>676</v>
      </c>
      <c r="Q94" s="75" t="s">
        <v>3072</v>
      </c>
    </row>
    <row r="95" spans="1:17" ht="45" x14ac:dyDescent="0.25">
      <c r="A95" s="1459"/>
      <c r="B95" s="1459"/>
      <c r="C95" s="1459"/>
      <c r="D95" s="1459"/>
      <c r="E95" s="1459"/>
      <c r="F95" s="1459"/>
      <c r="G95" s="1459"/>
      <c r="H95" s="1462"/>
      <c r="I95" s="1462"/>
      <c r="J95" s="76"/>
      <c r="K95" s="77"/>
      <c r="L95" s="77"/>
      <c r="M95" s="78"/>
      <c r="N95" s="74" t="s">
        <v>284</v>
      </c>
      <c r="O95" s="74" t="s">
        <v>285</v>
      </c>
      <c r="P95" s="75" t="s">
        <v>676</v>
      </c>
      <c r="Q95" s="75" t="s">
        <v>3073</v>
      </c>
    </row>
    <row r="96" spans="1:17" ht="30" x14ac:dyDescent="0.25">
      <c r="A96" s="1459"/>
      <c r="B96" s="1459"/>
      <c r="C96" s="1459"/>
      <c r="D96" s="1459"/>
      <c r="E96" s="1459"/>
      <c r="F96" s="1459"/>
      <c r="G96" s="1459"/>
      <c r="H96" s="1462"/>
      <c r="I96" s="1462"/>
      <c r="J96" s="76"/>
      <c r="K96" s="77"/>
      <c r="L96" s="77"/>
      <c r="M96" s="78"/>
      <c r="N96" s="74" t="s">
        <v>144</v>
      </c>
      <c r="O96" s="74" t="s">
        <v>145</v>
      </c>
      <c r="P96" s="75" t="s">
        <v>2720</v>
      </c>
      <c r="Q96" s="75" t="s">
        <v>3074</v>
      </c>
    </row>
    <row r="97" spans="1:17" ht="30" x14ac:dyDescent="0.25">
      <c r="A97" s="1460"/>
      <c r="B97" s="1460"/>
      <c r="C97" s="1460"/>
      <c r="D97" s="1460"/>
      <c r="E97" s="1460"/>
      <c r="F97" s="1460"/>
      <c r="G97" s="1460"/>
      <c r="H97" s="1463"/>
      <c r="I97" s="1463"/>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458">
        <v>50</v>
      </c>
      <c r="B101" s="1458" t="s">
        <v>3079</v>
      </c>
      <c r="C101" s="1458" t="s">
        <v>3080</v>
      </c>
      <c r="D101" s="1458" t="s">
        <v>3081</v>
      </c>
      <c r="E101" s="1458" t="s">
        <v>3082</v>
      </c>
      <c r="F101" s="1458" t="s">
        <v>3091</v>
      </c>
      <c r="G101" s="1458" t="s">
        <v>3092</v>
      </c>
      <c r="H101" s="1461" t="s">
        <v>707</v>
      </c>
      <c r="I101" s="1461" t="s">
        <v>707</v>
      </c>
      <c r="J101" s="74" t="s">
        <v>3093</v>
      </c>
      <c r="K101" s="74" t="s">
        <v>3094</v>
      </c>
      <c r="L101" s="75">
        <v>20</v>
      </c>
      <c r="M101" s="75">
        <v>0</v>
      </c>
      <c r="N101" s="74" t="s">
        <v>389</v>
      </c>
      <c r="O101" s="74" t="s">
        <v>390</v>
      </c>
      <c r="P101" s="75" t="s">
        <v>680</v>
      </c>
      <c r="Q101" s="75" t="s">
        <v>680</v>
      </c>
    </row>
    <row r="102" spans="1:17" ht="45" x14ac:dyDescent="0.25">
      <c r="A102" s="1459"/>
      <c r="B102" s="1459"/>
      <c r="C102" s="1459"/>
      <c r="D102" s="1459"/>
      <c r="E102" s="1459"/>
      <c r="F102" s="1459"/>
      <c r="G102" s="1459"/>
      <c r="H102" s="1462"/>
      <c r="I102" s="1462"/>
      <c r="J102" s="76"/>
      <c r="K102" s="77"/>
      <c r="L102" s="77"/>
      <c r="M102" s="78"/>
      <c r="N102" s="74" t="s">
        <v>156</v>
      </c>
      <c r="O102" s="74" t="s">
        <v>157</v>
      </c>
      <c r="P102" s="75" t="s">
        <v>747</v>
      </c>
      <c r="Q102" s="75">
        <v>0</v>
      </c>
    </row>
    <row r="103" spans="1:17" ht="30" x14ac:dyDescent="0.25">
      <c r="A103" s="1460"/>
      <c r="B103" s="1460"/>
      <c r="C103" s="1460"/>
      <c r="D103" s="1460"/>
      <c r="E103" s="1460"/>
      <c r="F103" s="1460"/>
      <c r="G103" s="1460"/>
      <c r="H103" s="1463"/>
      <c r="I103" s="1463"/>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458">
        <v>53</v>
      </c>
      <c r="B106" s="1458" t="s">
        <v>3095</v>
      </c>
      <c r="C106" s="1458" t="s">
        <v>3096</v>
      </c>
      <c r="D106" s="1458" t="s">
        <v>3097</v>
      </c>
      <c r="E106" s="1458" t="s">
        <v>3098</v>
      </c>
      <c r="F106" s="1458" t="s">
        <v>3099</v>
      </c>
      <c r="G106" s="1458" t="s">
        <v>3103</v>
      </c>
      <c r="H106" s="1461" t="s">
        <v>707</v>
      </c>
      <c r="I106" s="1461" t="s">
        <v>707</v>
      </c>
      <c r="J106" s="74" t="s">
        <v>3104</v>
      </c>
      <c r="K106" s="74" t="s">
        <v>3105</v>
      </c>
      <c r="L106" s="75">
        <v>5</v>
      </c>
      <c r="M106" s="75">
        <v>0</v>
      </c>
      <c r="N106" s="74" t="s">
        <v>24</v>
      </c>
      <c r="O106" s="74" t="s">
        <v>25</v>
      </c>
      <c r="P106" s="75" t="s">
        <v>707</v>
      </c>
      <c r="Q106" s="75" t="s">
        <v>707</v>
      </c>
    </row>
    <row r="107" spans="1:17" x14ac:dyDescent="0.25">
      <c r="A107" s="1459"/>
      <c r="B107" s="1459"/>
      <c r="C107" s="1459"/>
      <c r="D107" s="1459"/>
      <c r="E107" s="1459"/>
      <c r="F107" s="1459"/>
      <c r="G107" s="1459"/>
      <c r="H107" s="1462"/>
      <c r="I107" s="1462"/>
      <c r="J107" s="74"/>
      <c r="K107" s="74"/>
      <c r="L107" s="75">
        <v>0</v>
      </c>
      <c r="M107" s="75">
        <v>0</v>
      </c>
      <c r="N107" s="76"/>
      <c r="O107" s="77"/>
      <c r="P107" s="77"/>
      <c r="Q107" s="78"/>
    </row>
    <row r="108" spans="1:17" x14ac:dyDescent="0.25">
      <c r="A108" s="1460"/>
      <c r="B108" s="1460"/>
      <c r="C108" s="1460"/>
      <c r="D108" s="1460"/>
      <c r="E108" s="1460"/>
      <c r="F108" s="1460"/>
      <c r="G108" s="1460"/>
      <c r="H108" s="1463"/>
      <c r="I108" s="1463"/>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468" t="s">
        <v>622</v>
      </c>
      <c r="B113" s="1469"/>
      <c r="C113" s="1469"/>
      <c r="D113" s="1469"/>
      <c r="E113" s="1469"/>
      <c r="F113" s="1469"/>
      <c r="G113" s="1470"/>
      <c r="H113" s="75" t="s">
        <v>3129</v>
      </c>
      <c r="I113" s="75" t="s">
        <v>3130</v>
      </c>
      <c r="J113" s="1471"/>
      <c r="K113" s="1472"/>
      <c r="L113" s="1472"/>
      <c r="M113" s="1473"/>
      <c r="N113" s="84"/>
      <c r="O113" s="85"/>
      <c r="P113" s="86" t="s">
        <v>3131</v>
      </c>
      <c r="Q113" s="87" t="s">
        <v>3132</v>
      </c>
    </row>
  </sheetData>
  <mergeCells count="120">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A48:A54"/>
    <mergeCell ref="B48:B54"/>
    <mergeCell ref="C48:C54"/>
    <mergeCell ref="D48:D54"/>
    <mergeCell ref="E48:E54"/>
    <mergeCell ref="F48:F54"/>
    <mergeCell ref="G48:G54"/>
    <mergeCell ref="H48:H54"/>
    <mergeCell ref="I48:I54"/>
    <mergeCell ref="A28:A37"/>
    <mergeCell ref="B28:B37"/>
    <mergeCell ref="C28:C37"/>
    <mergeCell ref="D28:D37"/>
    <mergeCell ref="E28:E37"/>
    <mergeCell ref="F28:F37"/>
    <mergeCell ref="G28:G37"/>
    <mergeCell ref="H28:H37"/>
    <mergeCell ref="I28:I37"/>
    <mergeCell ref="A23:A25"/>
    <mergeCell ref="B23:B25"/>
    <mergeCell ref="C23:C25"/>
    <mergeCell ref="D23:D25"/>
    <mergeCell ref="E23:E25"/>
    <mergeCell ref="F23:F25"/>
    <mergeCell ref="G23:G25"/>
    <mergeCell ref="H23:H25"/>
    <mergeCell ref="I23:I25"/>
    <mergeCell ref="A19:A20"/>
    <mergeCell ref="B19:B20"/>
    <mergeCell ref="C19:C20"/>
    <mergeCell ref="D19:D20"/>
    <mergeCell ref="E19:E20"/>
    <mergeCell ref="F19:F20"/>
    <mergeCell ref="G19:G20"/>
    <mergeCell ref="H19:H20"/>
    <mergeCell ref="I19:I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367" t="s">
        <v>3339</v>
      </c>
      <c r="B1" s="1367"/>
      <c r="C1" s="1367"/>
      <c r="D1" s="1367"/>
      <c r="E1" s="1367"/>
      <c r="F1" s="1480" t="s">
        <v>3388</v>
      </c>
      <c r="G1" s="1480"/>
    </row>
    <row r="2" spans="1:7" x14ac:dyDescent="0.25">
      <c r="A2" s="1149" t="s">
        <v>461</v>
      </c>
      <c r="B2" s="1149"/>
      <c r="C2" s="1149"/>
      <c r="D2" s="1149"/>
      <c r="E2" s="1374" t="s">
        <v>447</v>
      </c>
      <c r="F2" s="1480"/>
      <c r="G2" s="1480"/>
    </row>
    <row r="3" spans="1:7" x14ac:dyDescent="0.25">
      <c r="A3" s="194" t="s">
        <v>1</v>
      </c>
      <c r="B3" s="194" t="s">
        <v>2</v>
      </c>
      <c r="C3" s="194" t="s">
        <v>460</v>
      </c>
      <c r="D3" s="194" t="s">
        <v>462</v>
      </c>
      <c r="E3" s="1374"/>
      <c r="F3" s="1480"/>
      <c r="G3" s="1480"/>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479" t="s">
        <v>622</v>
      </c>
      <c r="B117" s="1338"/>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477" t="s">
        <v>3309</v>
      </c>
      <c r="F127" s="1478"/>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45"/>
  <sheetViews>
    <sheetView showGridLines="0" topLeftCell="A114" zoomScaleNormal="100" zoomScalePageLayoutView="50" workbookViewId="0">
      <selection activeCell="AC121" sqref="AC121"/>
    </sheetView>
  </sheetViews>
  <sheetFormatPr baseColWidth="10" defaultRowHeight="15" x14ac:dyDescent="0.25"/>
  <cols>
    <col min="1" max="1" width="4.85546875" customWidth="1"/>
    <col min="2" max="2" width="23" customWidth="1"/>
    <col min="3" max="3" width="9.42578125" customWidth="1"/>
    <col min="4" max="4" width="40" customWidth="1"/>
    <col min="5" max="5" width="6.28515625" customWidth="1"/>
    <col min="6" max="6" width="13.5703125" customWidth="1"/>
    <col min="7" max="7" width="15" customWidth="1"/>
    <col min="8" max="8" width="11.85546875" hidden="1" customWidth="1"/>
    <col min="9" max="9" width="13.140625" hidden="1" customWidth="1"/>
    <col min="10" max="10" width="10.85546875" hidden="1" customWidth="1"/>
    <col min="11" max="11" width="12.85546875" hidden="1" customWidth="1"/>
    <col min="12" max="12" width="14.7109375" hidden="1" customWidth="1"/>
    <col min="13" max="13" width="12.85546875" hidden="1" customWidth="1"/>
    <col min="14" max="14" width="11.85546875" hidden="1" customWidth="1"/>
    <col min="15" max="15" width="11.42578125" hidden="1" customWidth="1"/>
    <col min="16" max="16" width="10.7109375" hidden="1" customWidth="1"/>
    <col min="17" max="17" width="11.28515625" hidden="1" customWidth="1"/>
    <col min="18" max="18" width="12.7109375" hidden="1" customWidth="1"/>
    <col min="19" max="19" width="12.85546875" hidden="1" customWidth="1"/>
    <col min="20" max="20" width="14.140625" hidden="1" customWidth="1"/>
    <col min="21" max="22" width="12.7109375" hidden="1" customWidth="1"/>
    <col min="23" max="23" width="12.28515625" hidden="1" customWidth="1"/>
    <col min="24" max="24" width="0.5703125" hidden="1" customWidth="1"/>
    <col min="25" max="25" width="12.42578125" hidden="1" customWidth="1"/>
    <col min="26" max="26" width="1.140625" customWidth="1"/>
    <col min="27" max="27" width="8.7109375" customWidth="1"/>
    <col min="28" max="28" width="14.42578125" customWidth="1"/>
    <col min="29" max="29" width="13.5703125" customWidth="1"/>
    <col min="30" max="30" width="14" customWidth="1"/>
    <col min="31" max="31" width="17.28515625" customWidth="1"/>
    <col min="32" max="32" width="16.140625" customWidth="1"/>
    <col min="33" max="34" width="15" customWidth="1"/>
    <col min="35" max="35" width="11.7109375" customWidth="1"/>
    <col min="36" max="36" width="13.28515625" customWidth="1"/>
    <col min="37" max="37" width="12.5703125" customWidth="1"/>
    <col min="38" max="38" width="14.42578125" customWidth="1"/>
    <col min="39" max="39" width="14.140625" customWidth="1"/>
    <col min="40" max="40" width="13.28515625" customWidth="1"/>
    <col min="41" max="41" width="13.5703125" customWidth="1"/>
    <col min="42" max="42" width="13.42578125" customWidth="1"/>
    <col min="43" max="43" width="17.7109375" customWidth="1"/>
    <col min="44" max="44" width="14.85546875" customWidth="1"/>
    <col min="45" max="45" width="15.5703125" customWidth="1"/>
    <col min="46" max="46" width="13.85546875" customWidth="1"/>
    <col min="47" max="47" width="9.5703125" customWidth="1"/>
    <col min="48" max="48" width="14.28515625" customWidth="1"/>
    <col min="49" max="49" width="14" customWidth="1"/>
    <col min="50" max="50" width="15.140625" customWidth="1"/>
    <col min="51" max="51" width="16.5703125" customWidth="1"/>
    <col min="52" max="52" width="13.5703125" customWidth="1"/>
    <col min="53" max="54" width="13.85546875" customWidth="1"/>
    <col min="55" max="56" width="12.28515625" customWidth="1"/>
    <col min="57" max="57" width="11.140625" customWidth="1"/>
    <col min="58" max="58" width="12.5703125" customWidth="1"/>
    <col min="59" max="59" width="13.5703125" customWidth="1"/>
    <col min="60" max="60" width="15.140625" customWidth="1"/>
    <col min="61" max="61" width="13.85546875" customWidth="1"/>
    <col min="62" max="62" width="15" customWidth="1"/>
    <col min="63" max="63" width="13.42578125" customWidth="1"/>
    <col min="64" max="64" width="13.5703125" customWidth="1"/>
    <col min="65" max="65" width="13.7109375" customWidth="1"/>
    <col min="66" max="66" width="14" customWidth="1"/>
    <col min="67" max="67" width="10.28515625" customWidth="1"/>
    <col min="68" max="68" width="14" customWidth="1"/>
    <col min="69" max="69" width="12.28515625" customWidth="1"/>
    <col min="70" max="70" width="13.28515625" customWidth="1"/>
    <col min="71" max="71" width="14" customWidth="1"/>
    <col min="72" max="72" width="15.42578125" customWidth="1"/>
    <col min="73" max="73" width="15.28515625" customWidth="1"/>
    <col min="74" max="74" width="12.42578125" customWidth="1"/>
    <col min="75" max="75" width="11.7109375" customWidth="1"/>
    <col min="76" max="76" width="13.42578125" customWidth="1"/>
    <col min="77" max="77" width="11.42578125" customWidth="1"/>
    <col min="78" max="78" width="15.7109375" customWidth="1"/>
    <col min="79" max="79" width="16.28515625" customWidth="1"/>
    <col min="80" max="80" width="16.5703125" customWidth="1"/>
    <col min="81" max="81" width="17.140625" customWidth="1"/>
    <col min="82" max="82" width="13" customWidth="1"/>
    <col min="83" max="83" width="14.28515625" customWidth="1"/>
    <col min="84" max="84" width="13.7109375" customWidth="1"/>
    <col min="85" max="85" width="12.28515625" customWidth="1"/>
    <col min="86" max="86" width="13.42578125" customWidth="1"/>
    <col min="87" max="87" width="9.7109375" customWidth="1"/>
    <col min="88" max="88" width="15" customWidth="1"/>
    <col min="89" max="89" width="13.7109375" customWidth="1"/>
    <col min="90" max="90" width="14.42578125" customWidth="1"/>
    <col min="91" max="91" width="15.5703125" customWidth="1"/>
    <col min="92" max="94" width="13.5703125" customWidth="1"/>
    <col min="95" max="96" width="13.85546875" customWidth="1"/>
    <col min="97" max="97" width="11.42578125" customWidth="1"/>
    <col min="98" max="98" width="13.7109375" customWidth="1"/>
    <col min="99" max="99" width="13.85546875" customWidth="1"/>
    <col min="100" max="100" width="12.28515625" customWidth="1"/>
    <col min="101" max="101" width="13.85546875" customWidth="1"/>
    <col min="102" max="102" width="16.5703125" customWidth="1"/>
    <col min="103" max="103" width="14.42578125" customWidth="1"/>
    <col min="104" max="105" width="14.85546875" customWidth="1"/>
    <col min="106" max="106" width="13.5703125" customWidth="1"/>
    <col min="107" max="107" width="11.42578125" customWidth="1"/>
  </cols>
  <sheetData>
    <row r="1" spans="1:106" ht="18" customHeight="1" x14ac:dyDescent="0.3">
      <c r="C1" s="1490" t="s">
        <v>4611</v>
      </c>
      <c r="D1" s="1490"/>
      <c r="E1" s="1490"/>
      <c r="F1" s="1490"/>
      <c r="G1" s="1491" t="s">
        <v>4296</v>
      </c>
      <c r="H1" s="1491"/>
      <c r="I1" s="1491"/>
      <c r="J1" s="1491"/>
      <c r="K1" s="1491"/>
      <c r="L1" s="1491"/>
      <c r="M1" s="1491"/>
      <c r="N1" s="1491"/>
      <c r="O1" s="1491"/>
      <c r="P1" s="1491"/>
      <c r="Q1" s="1491"/>
      <c r="R1" s="1491"/>
      <c r="S1" s="1491"/>
      <c r="T1" s="1491"/>
      <c r="U1" s="1491"/>
      <c r="V1" s="1491"/>
      <c r="W1" s="1491"/>
      <c r="X1" s="1491"/>
      <c r="Y1" s="1491"/>
      <c r="Z1" s="1051"/>
      <c r="AA1" s="969"/>
      <c r="AB1" s="1481" t="s">
        <v>3404</v>
      </c>
      <c r="AC1" s="1482"/>
      <c r="AD1" s="1482"/>
      <c r="AE1" s="1482"/>
      <c r="AF1" s="1482"/>
      <c r="AG1" s="1482"/>
      <c r="AH1" s="1482"/>
      <c r="AI1" s="1482"/>
      <c r="AJ1" s="1482"/>
      <c r="AK1" s="1482"/>
      <c r="AL1" s="1482"/>
      <c r="AM1" s="1482"/>
      <c r="AN1" s="1482"/>
      <c r="AO1" s="1482"/>
      <c r="AP1" s="1482"/>
      <c r="AQ1" s="1482"/>
      <c r="AR1" s="1482"/>
      <c r="AS1" s="1482"/>
      <c r="AT1" s="1483"/>
      <c r="AU1" s="973"/>
      <c r="AV1" s="974"/>
      <c r="AW1" s="1363" t="s">
        <v>3400</v>
      </c>
      <c r="AX1" s="1364"/>
      <c r="AY1" s="1364"/>
      <c r="AZ1" s="1364"/>
      <c r="BA1" s="1364"/>
      <c r="BB1" s="1364"/>
      <c r="BC1" s="1364"/>
      <c r="BD1" s="1364"/>
      <c r="BE1" s="1364"/>
      <c r="BF1" s="1364"/>
      <c r="BG1" s="1364"/>
      <c r="BH1" s="1364"/>
      <c r="BI1" s="1364"/>
      <c r="BJ1" s="1364"/>
      <c r="BK1" s="1364"/>
      <c r="BL1" s="1364"/>
      <c r="BM1" s="1364"/>
      <c r="BN1" s="1364"/>
      <c r="BO1" s="1484"/>
      <c r="BP1" s="1363" t="s">
        <v>3403</v>
      </c>
      <c r="BQ1" s="1364"/>
      <c r="BR1" s="1364"/>
      <c r="BS1" s="1364"/>
      <c r="BT1" s="1364"/>
      <c r="BU1" s="1364"/>
      <c r="BV1" s="1364"/>
      <c r="BW1" s="1364"/>
      <c r="BX1" s="1364"/>
      <c r="BY1" s="1364"/>
      <c r="BZ1" s="1364"/>
      <c r="CA1" s="1364"/>
      <c r="CB1" s="1364"/>
      <c r="CC1" s="1364"/>
      <c r="CD1" s="1364"/>
      <c r="CE1" s="1364"/>
      <c r="CF1" s="1364"/>
      <c r="CG1" s="1364"/>
      <c r="CH1" s="1484"/>
      <c r="CI1" s="973"/>
      <c r="CJ1" s="1363" t="s">
        <v>3400</v>
      </c>
      <c r="CK1" s="1364"/>
      <c r="CL1" s="1364"/>
      <c r="CM1" s="1364"/>
      <c r="CN1" s="1364"/>
      <c r="CO1" s="1364"/>
      <c r="CP1" s="1364"/>
      <c r="CQ1" s="1364"/>
      <c r="CR1" s="1364"/>
      <c r="CS1" s="1364"/>
      <c r="CT1" s="1364"/>
      <c r="CU1" s="1364"/>
      <c r="CV1" s="1364"/>
      <c r="CW1" s="1364"/>
      <c r="CX1" s="1364"/>
      <c r="CY1" s="1364"/>
      <c r="CZ1" s="1364"/>
      <c r="DA1" s="1364"/>
      <c r="DB1" s="1364"/>
    </row>
    <row r="2" spans="1:106" ht="15.6" customHeight="1" x14ac:dyDescent="0.25">
      <c r="A2" s="1485" t="s">
        <v>4463</v>
      </c>
      <c r="B2" s="1485" t="s">
        <v>3139</v>
      </c>
      <c r="C2" s="1505" t="s">
        <v>1</v>
      </c>
      <c r="D2" s="1485" t="s">
        <v>4174</v>
      </c>
      <c r="E2" s="1486" t="s">
        <v>447</v>
      </c>
      <c r="F2" s="1488" t="s">
        <v>3347</v>
      </c>
      <c r="G2" s="1375" t="s">
        <v>3333</v>
      </c>
      <c r="H2" s="1376"/>
      <c r="I2" s="1376"/>
      <c r="J2" s="1376"/>
      <c r="K2" s="1376"/>
      <c r="L2" s="1376"/>
      <c r="M2" s="1376"/>
      <c r="N2" s="1376"/>
      <c r="O2" s="1376"/>
      <c r="P2" s="1376"/>
      <c r="Q2" s="1376"/>
      <c r="R2" s="1376"/>
      <c r="S2" s="1376"/>
      <c r="T2" s="1376"/>
      <c r="U2" s="1376"/>
      <c r="V2" s="1376"/>
      <c r="W2" s="1376"/>
      <c r="X2" s="1376"/>
      <c r="Y2" s="1377"/>
      <c r="Z2" s="1051"/>
      <c r="AA2" s="970"/>
      <c r="AB2" s="1360" t="s">
        <v>4295</v>
      </c>
      <c r="AC2" s="1356"/>
      <c r="AD2" s="1356"/>
      <c r="AE2" s="1356"/>
      <c r="AF2" s="1356"/>
      <c r="AG2" s="1356"/>
      <c r="AH2" s="1356"/>
      <c r="AI2" s="1356"/>
      <c r="AJ2" s="1356"/>
      <c r="AK2" s="1356"/>
      <c r="AL2" s="1356"/>
      <c r="AM2" s="1356"/>
      <c r="AN2" s="1356"/>
      <c r="AO2" s="1356"/>
      <c r="AP2" s="1356"/>
      <c r="AQ2" s="1356"/>
      <c r="AR2" s="1356"/>
      <c r="AS2" s="1356"/>
      <c r="AT2" s="1357"/>
      <c r="AU2" s="975"/>
      <c r="AV2" s="976"/>
      <c r="AW2" s="1362" t="s">
        <v>3402</v>
      </c>
      <c r="AX2" s="1358"/>
      <c r="AY2" s="1358"/>
      <c r="AZ2" s="1358"/>
      <c r="BA2" s="1358"/>
      <c r="BB2" s="1358"/>
      <c r="BC2" s="1358"/>
      <c r="BD2" s="1358"/>
      <c r="BE2" s="1359"/>
      <c r="BF2" s="1362" t="s">
        <v>3402</v>
      </c>
      <c r="BG2" s="1358"/>
      <c r="BH2" s="1358"/>
      <c r="BI2" s="1358"/>
      <c r="BJ2" s="1358"/>
      <c r="BK2" s="1358"/>
      <c r="BL2" s="1358"/>
      <c r="BM2" s="1358"/>
      <c r="BN2" s="1359"/>
      <c r="BO2" s="967"/>
      <c r="BP2" s="977" t="s">
        <v>4468</v>
      </c>
      <c r="BQ2" s="1360" t="s">
        <v>3401</v>
      </c>
      <c r="BR2" s="1356"/>
      <c r="BS2" s="1356"/>
      <c r="BT2" s="1356"/>
      <c r="BU2" s="1356"/>
      <c r="BV2" s="1356"/>
      <c r="BW2" s="1356"/>
      <c r="BX2" s="1356"/>
      <c r="BY2" s="1356"/>
      <c r="BZ2" s="1356"/>
      <c r="CA2" s="966"/>
      <c r="CB2" s="1360" t="s">
        <v>3401</v>
      </c>
      <c r="CC2" s="1356"/>
      <c r="CD2" s="1356"/>
      <c r="CE2" s="1356"/>
      <c r="CF2" s="1356"/>
      <c r="CG2" s="1356"/>
      <c r="CH2" s="1357"/>
      <c r="CI2" s="972"/>
      <c r="CJ2" s="1362" t="s">
        <v>3402</v>
      </c>
      <c r="CK2" s="1358"/>
      <c r="CL2" s="1358"/>
      <c r="CM2" s="1358"/>
      <c r="CN2" s="1358"/>
      <c r="CO2" s="1358"/>
      <c r="CP2" s="1358"/>
      <c r="CQ2" s="1358"/>
      <c r="CR2" s="1358"/>
      <c r="CS2" s="1358"/>
      <c r="CT2" s="1358" t="s">
        <v>3402</v>
      </c>
      <c r="CU2" s="1358"/>
      <c r="CV2" s="1358"/>
      <c r="CW2" s="1358"/>
      <c r="CX2" s="1358"/>
      <c r="CY2" s="1358"/>
      <c r="CZ2" s="1358"/>
      <c r="DA2" s="1358"/>
      <c r="DB2" s="1359"/>
    </row>
    <row r="3" spans="1:106" ht="43.5" customHeight="1" x14ac:dyDescent="0.25">
      <c r="A3" s="1485"/>
      <c r="B3" s="1485"/>
      <c r="C3" s="1506"/>
      <c r="D3" s="1485"/>
      <c r="E3" s="1487"/>
      <c r="F3" s="1489"/>
      <c r="G3" s="1056" t="s">
        <v>695</v>
      </c>
      <c r="H3" s="1056" t="s">
        <v>4305</v>
      </c>
      <c r="I3" s="997" t="s">
        <v>4297</v>
      </c>
      <c r="J3" s="1056" t="s">
        <v>4456</v>
      </c>
      <c r="K3" s="1056" t="s">
        <v>3310</v>
      </c>
      <c r="L3" s="1056" t="s">
        <v>4314</v>
      </c>
      <c r="M3" s="1056" t="s">
        <v>4454</v>
      </c>
      <c r="N3" s="1056" t="s">
        <v>3312</v>
      </c>
      <c r="O3" s="1056" t="s">
        <v>3313</v>
      </c>
      <c r="P3" s="1056" t="s">
        <v>3314</v>
      </c>
      <c r="Q3" s="1056" t="s">
        <v>3315</v>
      </c>
      <c r="R3" s="1056" t="s">
        <v>3316</v>
      </c>
      <c r="S3" s="1056" t="s">
        <v>3317</v>
      </c>
      <c r="T3" s="1056" t="s">
        <v>3346</v>
      </c>
      <c r="U3" s="1056" t="s">
        <v>4315</v>
      </c>
      <c r="V3" s="1056" t="s">
        <v>3318</v>
      </c>
      <c r="W3" s="1056" t="s">
        <v>4461</v>
      </c>
      <c r="X3" s="1056" t="s">
        <v>4294</v>
      </c>
      <c r="Y3" s="1056" t="s">
        <v>3319</v>
      </c>
      <c r="AA3" s="968" t="s">
        <v>4293</v>
      </c>
      <c r="AB3" s="964" t="s">
        <v>695</v>
      </c>
      <c r="AC3" s="964" t="s">
        <v>4305</v>
      </c>
      <c r="AD3" s="964" t="s">
        <v>4297</v>
      </c>
      <c r="AE3" s="964" t="s">
        <v>4456</v>
      </c>
      <c r="AF3" s="964" t="s">
        <v>3310</v>
      </c>
      <c r="AG3" s="964" t="s">
        <v>4314</v>
      </c>
      <c r="AH3" s="964" t="s">
        <v>4454</v>
      </c>
      <c r="AI3" s="964" t="s">
        <v>3312</v>
      </c>
      <c r="AJ3" s="964" t="s">
        <v>3313</v>
      </c>
      <c r="AK3" s="964" t="s">
        <v>3314</v>
      </c>
      <c r="AL3" s="964" t="s">
        <v>3315</v>
      </c>
      <c r="AM3" s="964" t="s">
        <v>3316</v>
      </c>
      <c r="AN3" s="964" t="s">
        <v>3317</v>
      </c>
      <c r="AO3" s="964" t="s">
        <v>3346</v>
      </c>
      <c r="AP3" s="980" t="str">
        <f>+U3</f>
        <v xml:space="preserve">EXCEDENTES  USCO </v>
      </c>
      <c r="AQ3" s="964" t="s">
        <v>3318</v>
      </c>
      <c r="AR3" s="964" t="s">
        <v>4461</v>
      </c>
      <c r="AS3" s="964" t="s">
        <v>4294</v>
      </c>
      <c r="AT3" s="964" t="s">
        <v>3319</v>
      </c>
      <c r="AU3" s="971" t="s">
        <v>4293</v>
      </c>
      <c r="AV3" s="981" t="s">
        <v>695</v>
      </c>
      <c r="AW3" s="981" t="s">
        <v>4305</v>
      </c>
      <c r="AX3" s="981" t="s">
        <v>4297</v>
      </c>
      <c r="AY3" s="981" t="s">
        <v>4456</v>
      </c>
      <c r="AZ3" s="981" t="s">
        <v>3310</v>
      </c>
      <c r="BA3" s="981" t="s">
        <v>4314</v>
      </c>
      <c r="BB3" s="981" t="s">
        <v>4454</v>
      </c>
      <c r="BC3" s="981" t="s">
        <v>3312</v>
      </c>
      <c r="BD3" s="981" t="s">
        <v>3313</v>
      </c>
      <c r="BE3" s="981" t="s">
        <v>3314</v>
      </c>
      <c r="BF3" s="981" t="s">
        <v>3315</v>
      </c>
      <c r="BG3" s="981" t="s">
        <v>3316</v>
      </c>
      <c r="BH3" s="981" t="s">
        <v>3317</v>
      </c>
      <c r="BI3" s="981" t="s">
        <v>3346</v>
      </c>
      <c r="BJ3" s="981" t="str">
        <f>+AP3</f>
        <v xml:space="preserve">EXCEDENTES  USCO </v>
      </c>
      <c r="BK3" s="981" t="s">
        <v>3318</v>
      </c>
      <c r="BL3" s="981" t="s">
        <v>4461</v>
      </c>
      <c r="BM3" s="981" t="s">
        <v>4294</v>
      </c>
      <c r="BN3" s="981" t="s">
        <v>3319</v>
      </c>
      <c r="BO3" s="968" t="s">
        <v>4293</v>
      </c>
      <c r="BP3" s="964" t="s">
        <v>695</v>
      </c>
      <c r="BQ3" s="964" t="s">
        <v>4305</v>
      </c>
      <c r="BR3" s="964" t="s">
        <v>4297</v>
      </c>
      <c r="BS3" s="964" t="s">
        <v>4456</v>
      </c>
      <c r="BT3" s="964" t="s">
        <v>3310</v>
      </c>
      <c r="BU3" s="964" t="s">
        <v>4314</v>
      </c>
      <c r="BV3" s="964" t="s">
        <v>4454</v>
      </c>
      <c r="BW3" s="964" t="s">
        <v>3312</v>
      </c>
      <c r="BX3" s="964" t="s">
        <v>3313</v>
      </c>
      <c r="BY3" s="964" t="s">
        <v>3314</v>
      </c>
      <c r="BZ3" s="964" t="s">
        <v>3315</v>
      </c>
      <c r="CA3" s="964" t="s">
        <v>3316</v>
      </c>
      <c r="CB3" s="964" t="s">
        <v>3317</v>
      </c>
      <c r="CC3" s="964" t="s">
        <v>3346</v>
      </c>
      <c r="CD3" s="964" t="str">
        <f>+BJ3</f>
        <v xml:space="preserve">EXCEDENTES  USCO </v>
      </c>
      <c r="CE3" s="964" t="s">
        <v>3318</v>
      </c>
      <c r="CF3" s="964" t="s">
        <v>4461</v>
      </c>
      <c r="CG3" s="964" t="s">
        <v>4294</v>
      </c>
      <c r="CH3" s="964" t="s">
        <v>3319</v>
      </c>
      <c r="CI3" s="971" t="s">
        <v>4293</v>
      </c>
      <c r="CJ3" s="981" t="s">
        <v>695</v>
      </c>
      <c r="CK3" s="981" t="s">
        <v>4305</v>
      </c>
      <c r="CL3" s="981" t="s">
        <v>4297</v>
      </c>
      <c r="CM3" s="981" t="s">
        <v>4456</v>
      </c>
      <c r="CN3" s="981" t="s">
        <v>3310</v>
      </c>
      <c r="CO3" s="981" t="s">
        <v>4314</v>
      </c>
      <c r="CP3" s="981" t="s">
        <v>4454</v>
      </c>
      <c r="CQ3" s="981" t="s">
        <v>3312</v>
      </c>
      <c r="CR3" s="981" t="s">
        <v>3313</v>
      </c>
      <c r="CS3" s="981" t="s">
        <v>3314</v>
      </c>
      <c r="CT3" s="981" t="s">
        <v>3315</v>
      </c>
      <c r="CU3" s="981" t="s">
        <v>3316</v>
      </c>
      <c r="CV3" s="981" t="s">
        <v>3317</v>
      </c>
      <c r="CW3" s="981" t="s">
        <v>3346</v>
      </c>
      <c r="CX3" s="979" t="str">
        <f>+CD3</f>
        <v xml:space="preserve">EXCEDENTES  USCO </v>
      </c>
      <c r="CY3" s="981" t="s">
        <v>3318</v>
      </c>
      <c r="CZ3" s="981" t="s">
        <v>4461</v>
      </c>
      <c r="DA3" s="981" t="s">
        <v>4294</v>
      </c>
      <c r="DB3" s="981" t="s">
        <v>3319</v>
      </c>
    </row>
    <row r="4" spans="1:106" ht="65.25" customHeight="1" x14ac:dyDescent="0.25">
      <c r="A4" s="1497" t="s">
        <v>4464</v>
      </c>
      <c r="B4" s="1498" t="s">
        <v>4298</v>
      </c>
      <c r="C4" s="1047" t="s">
        <v>4355</v>
      </c>
      <c r="D4" s="1008" t="s">
        <v>4469</v>
      </c>
      <c r="E4" s="1034">
        <v>510</v>
      </c>
      <c r="F4" s="1049" t="s">
        <v>4446</v>
      </c>
      <c r="G4" s="1002">
        <f t="shared" ref="G4:G18" si="0">SUM(H4:Y4)</f>
        <v>25000000</v>
      </c>
      <c r="H4" s="1002"/>
      <c r="I4" s="1002"/>
      <c r="J4" s="1002"/>
      <c r="K4" s="1002">
        <v>25000000</v>
      </c>
      <c r="L4" s="1002"/>
      <c r="M4" s="1002"/>
      <c r="N4" s="1002"/>
      <c r="O4" s="1002"/>
      <c r="P4" s="1002"/>
      <c r="Q4" s="1002"/>
      <c r="R4" s="1002"/>
      <c r="S4" s="1002"/>
      <c r="T4" s="1002"/>
      <c r="U4" s="1002"/>
      <c r="V4" s="1002"/>
      <c r="W4" s="1002"/>
      <c r="X4" s="1002"/>
      <c r="Y4" s="1002"/>
      <c r="Z4" s="982"/>
      <c r="AA4" s="1005">
        <f t="shared" ref="AA4:AA67" si="1">+AB4/G4</f>
        <v>0</v>
      </c>
      <c r="AB4" s="1002">
        <f t="shared" ref="AB4:AB18" si="2">SUM(AC4:AT4)</f>
        <v>0</v>
      </c>
      <c r="AC4" s="218"/>
      <c r="AD4" s="218"/>
      <c r="AE4" s="218"/>
      <c r="AF4" s="149"/>
      <c r="AG4" s="149"/>
      <c r="AH4" s="149"/>
      <c r="AI4" s="149"/>
      <c r="AJ4" s="149"/>
      <c r="AK4" s="149"/>
      <c r="AL4" s="149"/>
      <c r="AM4" s="149"/>
      <c r="AN4" s="149"/>
      <c r="AO4" s="149"/>
      <c r="AP4" s="149"/>
      <c r="AQ4" s="149"/>
      <c r="AR4" s="149"/>
      <c r="AS4" s="149"/>
      <c r="AT4" s="149"/>
      <c r="AU4" s="1005">
        <f t="shared" ref="AU4:AU67" si="3">1-AA4</f>
        <v>1</v>
      </c>
      <c r="AV4" s="1002">
        <f t="shared" ref="AV4:AV18" si="4">SUM(AW4:BN4)</f>
        <v>25000000</v>
      </c>
      <c r="AW4" s="1002">
        <f t="shared" ref="AW4:AW9" si="5">+H4</f>
        <v>0</v>
      </c>
      <c r="AX4" s="1002">
        <f>I4-AD4</f>
        <v>0</v>
      </c>
      <c r="AY4" s="1002">
        <f>J4-AE4</f>
        <v>0</v>
      </c>
      <c r="AZ4" s="1002">
        <f t="shared" ref="AZ4:BL18" si="6">+K4-AF4</f>
        <v>25000000</v>
      </c>
      <c r="BA4" s="1002">
        <f t="shared" si="6"/>
        <v>0</v>
      </c>
      <c r="BB4" s="1002">
        <f t="shared" si="6"/>
        <v>0</v>
      </c>
      <c r="BC4" s="1002">
        <f t="shared" si="6"/>
        <v>0</v>
      </c>
      <c r="BD4" s="1002">
        <f t="shared" si="6"/>
        <v>0</v>
      </c>
      <c r="BE4" s="1002">
        <f t="shared" si="6"/>
        <v>0</v>
      </c>
      <c r="BF4" s="1002">
        <f t="shared" si="6"/>
        <v>0</v>
      </c>
      <c r="BG4" s="1002">
        <f t="shared" si="6"/>
        <v>0</v>
      </c>
      <c r="BH4" s="1002">
        <f t="shared" si="6"/>
        <v>0</v>
      </c>
      <c r="BI4" s="1002">
        <f t="shared" si="6"/>
        <v>0</v>
      </c>
      <c r="BJ4" s="1002">
        <f t="shared" si="6"/>
        <v>0</v>
      </c>
      <c r="BK4" s="1002">
        <f t="shared" si="6"/>
        <v>0</v>
      </c>
      <c r="BL4" s="1002">
        <f t="shared" si="6"/>
        <v>0</v>
      </c>
      <c r="BM4" s="1002"/>
      <c r="BN4" s="1002">
        <f t="shared" ref="BN4:BN18" si="7">+Y4-AT4</f>
        <v>0</v>
      </c>
      <c r="BO4" s="1005">
        <f t="shared" ref="BO4:BO67" si="8">+BP4/G4</f>
        <v>0</v>
      </c>
      <c r="BP4" s="1002">
        <f t="shared" ref="BP4:BP18" si="9">SUM(BQ4:CH4)</f>
        <v>0</v>
      </c>
      <c r="BQ4" s="1002"/>
      <c r="BR4" s="1002"/>
      <c r="BS4" s="1002"/>
      <c r="BT4" s="1002"/>
      <c r="BU4" s="1002"/>
      <c r="BV4" s="1002"/>
      <c r="BW4" s="1002"/>
      <c r="BX4" s="1002"/>
      <c r="BY4" s="1002"/>
      <c r="BZ4" s="1002"/>
      <c r="CA4" s="1002"/>
      <c r="CB4" s="1002"/>
      <c r="CC4" s="1002"/>
      <c r="CD4" s="1002"/>
      <c r="CE4" s="1002"/>
      <c r="CF4" s="1002"/>
      <c r="CG4" s="1002"/>
      <c r="CH4" s="1002"/>
      <c r="CI4" s="1005">
        <f t="shared" ref="CI4:CI55" si="10">1-BO4</f>
        <v>1</v>
      </c>
      <c r="CJ4" s="1002">
        <f t="shared" ref="CJ4:CJ18" si="11">SUM(CK4:DB4)</f>
        <v>25000000</v>
      </c>
      <c r="CK4" s="1002">
        <f t="shared" ref="CK4:CP18" si="12">H4-BQ4</f>
        <v>0</v>
      </c>
      <c r="CL4" s="1002">
        <f t="shared" si="12"/>
        <v>0</v>
      </c>
      <c r="CM4" s="1002">
        <f t="shared" si="12"/>
        <v>0</v>
      </c>
      <c r="CN4" s="1002">
        <f t="shared" si="12"/>
        <v>25000000</v>
      </c>
      <c r="CO4" s="1002">
        <f t="shared" si="12"/>
        <v>0</v>
      </c>
      <c r="CP4" s="1002">
        <f t="shared" si="12"/>
        <v>0</v>
      </c>
      <c r="CQ4" s="1002">
        <f>+N4-BW4</f>
        <v>0</v>
      </c>
      <c r="CR4" s="1002">
        <f>+O4-BX4</f>
        <v>0</v>
      </c>
      <c r="CS4" s="1002">
        <f>+P4-BY4</f>
        <v>0</v>
      </c>
      <c r="CT4" s="1002">
        <f t="shared" ref="CT4:CV18" si="13">Q4-BZ4</f>
        <v>0</v>
      </c>
      <c r="CU4" s="1002">
        <f t="shared" si="13"/>
        <v>0</v>
      </c>
      <c r="CV4" s="1002">
        <f t="shared" si="13"/>
        <v>0</v>
      </c>
      <c r="CW4" s="1002">
        <f t="shared" ref="CW4:DB18" si="14">+T4-CC4</f>
        <v>0</v>
      </c>
      <c r="CX4" s="1002">
        <f t="shared" si="14"/>
        <v>0</v>
      </c>
      <c r="CY4" s="1002">
        <f t="shared" si="14"/>
        <v>0</v>
      </c>
      <c r="CZ4" s="1002">
        <f t="shared" si="14"/>
        <v>0</v>
      </c>
      <c r="DA4" s="1002">
        <f t="shared" si="14"/>
        <v>0</v>
      </c>
      <c r="DB4" s="1002">
        <f t="shared" si="14"/>
        <v>0</v>
      </c>
    </row>
    <row r="5" spans="1:106" ht="60" customHeight="1" x14ac:dyDescent="0.25">
      <c r="A5" s="1495"/>
      <c r="B5" s="1499"/>
      <c r="C5" s="1047" t="s">
        <v>4424</v>
      </c>
      <c r="D5" s="1008" t="s">
        <v>4567</v>
      </c>
      <c r="E5" s="1034">
        <v>510</v>
      </c>
      <c r="F5" s="1049" t="s">
        <v>4446</v>
      </c>
      <c r="G5" s="1002">
        <f t="shared" si="0"/>
        <v>59000000</v>
      </c>
      <c r="H5" s="1002"/>
      <c r="I5" s="1002">
        <v>18000000</v>
      </c>
      <c r="J5" s="1002"/>
      <c r="K5" s="1002">
        <v>36000000</v>
      </c>
      <c r="L5" s="1002"/>
      <c r="M5" s="1002"/>
      <c r="N5" s="1002"/>
      <c r="O5" s="1002"/>
      <c r="P5" s="1002"/>
      <c r="Q5" s="1002"/>
      <c r="R5" s="1002"/>
      <c r="S5" s="1002"/>
      <c r="T5" s="1002"/>
      <c r="U5" s="1002"/>
      <c r="V5" s="1002"/>
      <c r="W5" s="1002"/>
      <c r="X5" s="1002"/>
      <c r="Y5" s="1002">
        <f>5000000</f>
        <v>5000000</v>
      </c>
      <c r="Z5" s="985"/>
      <c r="AA5" s="1005">
        <f t="shared" si="1"/>
        <v>0.36563744067796611</v>
      </c>
      <c r="AB5" s="1002">
        <f t="shared" si="2"/>
        <v>21572609</v>
      </c>
      <c r="AC5" s="1002"/>
      <c r="AD5" s="1002"/>
      <c r="AE5" s="1002"/>
      <c r="AF5" s="1002">
        <f>+'[7]ENERO 2016'!$O$505</f>
        <v>21089999</v>
      </c>
      <c r="AG5" s="1002"/>
      <c r="AH5" s="1002"/>
      <c r="AI5" s="1002"/>
      <c r="AJ5" s="1002"/>
      <c r="AK5" s="1002"/>
      <c r="AL5" s="1002"/>
      <c r="AM5" s="1002"/>
      <c r="AN5" s="1002"/>
      <c r="AO5" s="1002"/>
      <c r="AP5" s="1002"/>
      <c r="AQ5" s="1002"/>
      <c r="AR5" s="1002"/>
      <c r="AS5" s="1002"/>
      <c r="AT5" s="1002">
        <f>+'[7]ENERO 2016'!$AD$505</f>
        <v>482610</v>
      </c>
      <c r="AU5" s="1005">
        <f t="shared" si="3"/>
        <v>0.63436255932203389</v>
      </c>
      <c r="AV5" s="1002">
        <f t="shared" si="4"/>
        <v>37427391</v>
      </c>
      <c r="AW5" s="1002">
        <f t="shared" si="5"/>
        <v>0</v>
      </c>
      <c r="AX5" s="1002">
        <f t="shared" ref="AX5:AY18" si="15">I5-AD5</f>
        <v>18000000</v>
      </c>
      <c r="AY5" s="1002">
        <f t="shared" si="15"/>
        <v>0</v>
      </c>
      <c r="AZ5" s="1002">
        <f t="shared" si="6"/>
        <v>14910001</v>
      </c>
      <c r="BA5" s="1002">
        <f t="shared" si="6"/>
        <v>0</v>
      </c>
      <c r="BB5" s="1002">
        <f t="shared" si="6"/>
        <v>0</v>
      </c>
      <c r="BC5" s="1002">
        <f t="shared" si="6"/>
        <v>0</v>
      </c>
      <c r="BD5" s="1002">
        <f t="shared" si="6"/>
        <v>0</v>
      </c>
      <c r="BE5" s="1002">
        <f t="shared" si="6"/>
        <v>0</v>
      </c>
      <c r="BF5" s="1002">
        <f t="shared" si="6"/>
        <v>0</v>
      </c>
      <c r="BG5" s="1002">
        <f t="shared" si="6"/>
        <v>0</v>
      </c>
      <c r="BH5" s="1002">
        <f t="shared" si="6"/>
        <v>0</v>
      </c>
      <c r="BI5" s="1002">
        <f t="shared" si="6"/>
        <v>0</v>
      </c>
      <c r="BJ5" s="1002">
        <f t="shared" si="6"/>
        <v>0</v>
      </c>
      <c r="BK5" s="1002">
        <f t="shared" si="6"/>
        <v>0</v>
      </c>
      <c r="BL5" s="1002"/>
      <c r="BM5" s="1002"/>
      <c r="BN5" s="1002">
        <f t="shared" si="7"/>
        <v>4517390</v>
      </c>
      <c r="BO5" s="1005">
        <f t="shared" si="8"/>
        <v>0.35745757627118646</v>
      </c>
      <c r="BP5" s="1002">
        <f t="shared" si="9"/>
        <v>21089997</v>
      </c>
      <c r="BQ5" s="1002"/>
      <c r="BR5" s="1002"/>
      <c r="BS5" s="1002"/>
      <c r="BT5" s="1002">
        <f>+'[7]ENERO 2016'!$H$495</f>
        <v>21089997</v>
      </c>
      <c r="BU5" s="1002"/>
      <c r="BV5" s="1002"/>
      <c r="BW5" s="1002"/>
      <c r="BX5" s="1002"/>
      <c r="BY5" s="1002"/>
      <c r="BZ5" s="1002"/>
      <c r="CA5" s="1002"/>
      <c r="CB5" s="1002"/>
      <c r="CC5" s="1002"/>
      <c r="CD5" s="1002"/>
      <c r="CE5" s="1002"/>
      <c r="CF5" s="1002"/>
      <c r="CG5" s="1002"/>
      <c r="CH5" s="1002"/>
      <c r="CI5" s="1005">
        <f t="shared" si="10"/>
        <v>0.64254242372881354</v>
      </c>
      <c r="CJ5" s="1002">
        <f t="shared" si="11"/>
        <v>37910003</v>
      </c>
      <c r="CK5" s="1002">
        <f t="shared" si="12"/>
        <v>0</v>
      </c>
      <c r="CL5" s="1002">
        <f t="shared" si="12"/>
        <v>18000000</v>
      </c>
      <c r="CM5" s="1002">
        <f t="shared" si="12"/>
        <v>0</v>
      </c>
      <c r="CN5" s="1002">
        <f t="shared" si="12"/>
        <v>14910003</v>
      </c>
      <c r="CO5" s="1002">
        <f t="shared" si="12"/>
        <v>0</v>
      </c>
      <c r="CP5" s="1002">
        <f t="shared" si="12"/>
        <v>0</v>
      </c>
      <c r="CQ5" s="1002">
        <f t="shared" ref="CQ5:CS18" si="16">+N5-BW5</f>
        <v>0</v>
      </c>
      <c r="CR5" s="1002">
        <f t="shared" si="16"/>
        <v>0</v>
      </c>
      <c r="CS5" s="1002">
        <f t="shared" si="16"/>
        <v>0</v>
      </c>
      <c r="CT5" s="1002">
        <f t="shared" si="13"/>
        <v>0</v>
      </c>
      <c r="CU5" s="1002">
        <f t="shared" si="13"/>
        <v>0</v>
      </c>
      <c r="CV5" s="1002">
        <f t="shared" si="13"/>
        <v>0</v>
      </c>
      <c r="CW5" s="1002">
        <f t="shared" si="14"/>
        <v>0</v>
      </c>
      <c r="CX5" s="1002">
        <f t="shared" si="14"/>
        <v>0</v>
      </c>
      <c r="CY5" s="1002">
        <f t="shared" si="14"/>
        <v>0</v>
      </c>
      <c r="CZ5" s="1002">
        <f t="shared" si="14"/>
        <v>0</v>
      </c>
      <c r="DA5" s="1002">
        <f t="shared" si="14"/>
        <v>0</v>
      </c>
      <c r="DB5" s="1002">
        <f t="shared" si="14"/>
        <v>5000000</v>
      </c>
    </row>
    <row r="6" spans="1:106" ht="56.25" customHeight="1" x14ac:dyDescent="0.25">
      <c r="A6" s="1495"/>
      <c r="B6" s="1500"/>
      <c r="C6" s="1047" t="s">
        <v>4425</v>
      </c>
      <c r="D6" s="1008" t="s">
        <v>4448</v>
      </c>
      <c r="E6" s="1057">
        <v>510</v>
      </c>
      <c r="F6" s="1049" t="s">
        <v>4446</v>
      </c>
      <c r="G6" s="1002">
        <f t="shared" si="0"/>
        <v>21000000</v>
      </c>
      <c r="H6" s="1002"/>
      <c r="I6" s="1002">
        <v>11000000</v>
      </c>
      <c r="J6" s="1002"/>
      <c r="K6" s="1002">
        <v>10000000</v>
      </c>
      <c r="L6" s="1002"/>
      <c r="M6" s="1002"/>
      <c r="N6" s="1002"/>
      <c r="O6" s="1002"/>
      <c r="P6" s="1002"/>
      <c r="Q6" s="1002"/>
      <c r="R6" s="1002"/>
      <c r="S6" s="1002"/>
      <c r="T6" s="1002"/>
      <c r="U6" s="1002"/>
      <c r="V6" s="1002"/>
      <c r="W6" s="1002"/>
      <c r="X6" s="1002"/>
      <c r="Y6" s="1002"/>
      <c r="Z6" s="985"/>
      <c r="AA6" s="1005">
        <f t="shared" si="1"/>
        <v>0</v>
      </c>
      <c r="AB6" s="1002">
        <f t="shared" si="2"/>
        <v>0</v>
      </c>
      <c r="AC6" s="1002"/>
      <c r="AD6" s="1002"/>
      <c r="AE6" s="1002"/>
      <c r="AF6" s="1002"/>
      <c r="AG6" s="1002"/>
      <c r="AH6" s="1002"/>
      <c r="AI6" s="1002"/>
      <c r="AJ6" s="1002"/>
      <c r="AK6" s="1002"/>
      <c r="AL6" s="1002"/>
      <c r="AM6" s="1002"/>
      <c r="AN6" s="1002"/>
      <c r="AO6" s="1002"/>
      <c r="AP6" s="1002"/>
      <c r="AQ6" s="1002"/>
      <c r="AR6" s="1002"/>
      <c r="AS6" s="1002"/>
      <c r="AT6" s="1002"/>
      <c r="AU6" s="1005">
        <f t="shared" si="3"/>
        <v>1</v>
      </c>
      <c r="AV6" s="1002">
        <f t="shared" si="4"/>
        <v>21000000</v>
      </c>
      <c r="AW6" s="1002">
        <f t="shared" si="5"/>
        <v>0</v>
      </c>
      <c r="AX6" s="1002">
        <f t="shared" si="15"/>
        <v>11000000</v>
      </c>
      <c r="AY6" s="1002">
        <f t="shared" si="15"/>
        <v>0</v>
      </c>
      <c r="AZ6" s="1002">
        <f t="shared" si="6"/>
        <v>10000000</v>
      </c>
      <c r="BA6" s="1002">
        <f t="shared" si="6"/>
        <v>0</v>
      </c>
      <c r="BB6" s="1002">
        <f t="shared" si="6"/>
        <v>0</v>
      </c>
      <c r="BC6" s="1002">
        <f t="shared" si="6"/>
        <v>0</v>
      </c>
      <c r="BD6" s="1002">
        <f t="shared" si="6"/>
        <v>0</v>
      </c>
      <c r="BE6" s="1002">
        <f t="shared" si="6"/>
        <v>0</v>
      </c>
      <c r="BF6" s="1002">
        <f t="shared" si="6"/>
        <v>0</v>
      </c>
      <c r="BG6" s="1002">
        <f t="shared" si="6"/>
        <v>0</v>
      </c>
      <c r="BH6" s="1002">
        <f t="shared" si="6"/>
        <v>0</v>
      </c>
      <c r="BI6" s="1002">
        <f t="shared" si="6"/>
        <v>0</v>
      </c>
      <c r="BJ6" s="1002">
        <f t="shared" si="6"/>
        <v>0</v>
      </c>
      <c r="BK6" s="1002">
        <f t="shared" si="6"/>
        <v>0</v>
      </c>
      <c r="BL6" s="1002"/>
      <c r="BM6" s="1002"/>
      <c r="BN6" s="1002">
        <f t="shared" si="7"/>
        <v>0</v>
      </c>
      <c r="BO6" s="1005">
        <f t="shared" si="8"/>
        <v>0</v>
      </c>
      <c r="BP6" s="1002">
        <f t="shared" si="9"/>
        <v>0</v>
      </c>
      <c r="BQ6" s="1002"/>
      <c r="BR6" s="1002"/>
      <c r="BS6" s="1002"/>
      <c r="BT6" s="1002"/>
      <c r="BU6" s="1002"/>
      <c r="BV6" s="1002"/>
      <c r="BW6" s="1002"/>
      <c r="BX6" s="1002"/>
      <c r="BY6" s="1002"/>
      <c r="BZ6" s="1002"/>
      <c r="CA6" s="1002"/>
      <c r="CB6" s="1002"/>
      <c r="CC6" s="1002"/>
      <c r="CD6" s="1002"/>
      <c r="CE6" s="1002"/>
      <c r="CF6" s="1002"/>
      <c r="CG6" s="1002"/>
      <c r="CH6" s="1002"/>
      <c r="CI6" s="1005">
        <f t="shared" si="10"/>
        <v>1</v>
      </c>
      <c r="CJ6" s="1002">
        <f t="shared" si="11"/>
        <v>21000000</v>
      </c>
      <c r="CK6" s="1002">
        <f t="shared" si="12"/>
        <v>0</v>
      </c>
      <c r="CL6" s="1002">
        <f t="shared" si="12"/>
        <v>11000000</v>
      </c>
      <c r="CM6" s="1002">
        <f t="shared" si="12"/>
        <v>0</v>
      </c>
      <c r="CN6" s="1002">
        <f t="shared" si="12"/>
        <v>10000000</v>
      </c>
      <c r="CO6" s="1002">
        <f t="shared" si="12"/>
        <v>0</v>
      </c>
      <c r="CP6" s="1002">
        <f t="shared" si="12"/>
        <v>0</v>
      </c>
      <c r="CQ6" s="1002">
        <f t="shared" si="16"/>
        <v>0</v>
      </c>
      <c r="CR6" s="1002">
        <f t="shared" si="16"/>
        <v>0</v>
      </c>
      <c r="CS6" s="1002">
        <f t="shared" si="16"/>
        <v>0</v>
      </c>
      <c r="CT6" s="1002">
        <f t="shared" si="13"/>
        <v>0</v>
      </c>
      <c r="CU6" s="1002">
        <f t="shared" si="13"/>
        <v>0</v>
      </c>
      <c r="CV6" s="1002">
        <f t="shared" si="13"/>
        <v>0</v>
      </c>
      <c r="CW6" s="1002">
        <f t="shared" si="14"/>
        <v>0</v>
      </c>
      <c r="CX6" s="1002">
        <f t="shared" si="14"/>
        <v>0</v>
      </c>
      <c r="CY6" s="1002">
        <f t="shared" si="14"/>
        <v>0</v>
      </c>
      <c r="CZ6" s="1002">
        <f t="shared" si="14"/>
        <v>0</v>
      </c>
      <c r="DA6" s="1002">
        <f t="shared" si="14"/>
        <v>0</v>
      </c>
      <c r="DB6" s="1002">
        <f t="shared" si="14"/>
        <v>0</v>
      </c>
    </row>
    <row r="7" spans="1:106" ht="54" customHeight="1" x14ac:dyDescent="0.25">
      <c r="A7" s="1495"/>
      <c r="B7" s="1040" t="s">
        <v>4299</v>
      </c>
      <c r="C7" s="1047" t="s">
        <v>4356</v>
      </c>
      <c r="D7" s="1008" t="s">
        <v>4470</v>
      </c>
      <c r="E7" s="1034">
        <v>510</v>
      </c>
      <c r="F7" s="1049" t="s">
        <v>4471</v>
      </c>
      <c r="G7" s="1002">
        <f t="shared" si="0"/>
        <v>33576315</v>
      </c>
      <c r="H7" s="1002"/>
      <c r="I7" s="1002">
        <v>21000000</v>
      </c>
      <c r="J7" s="1002"/>
      <c r="K7" s="1002"/>
      <c r="L7" s="1002"/>
      <c r="M7" s="1002"/>
      <c r="N7" s="1002"/>
      <c r="O7" s="1002"/>
      <c r="P7" s="1002"/>
      <c r="Q7" s="1002"/>
      <c r="R7" s="1002"/>
      <c r="S7" s="1002"/>
      <c r="T7" s="1002"/>
      <c r="U7" s="1002"/>
      <c r="V7" s="1002"/>
      <c r="W7" s="1002"/>
      <c r="X7" s="1002"/>
      <c r="Y7" s="1002">
        <v>12576315</v>
      </c>
      <c r="AA7" s="1005">
        <f t="shared" si="1"/>
        <v>5.5882100224518387E-2</v>
      </c>
      <c r="AB7" s="1002">
        <f t="shared" si="2"/>
        <v>1876315</v>
      </c>
      <c r="AC7" s="1002"/>
      <c r="AD7" s="1002"/>
      <c r="AE7" s="1002"/>
      <c r="AF7" s="1002"/>
      <c r="AG7" s="1002"/>
      <c r="AH7" s="1002"/>
      <c r="AI7" s="1002"/>
      <c r="AJ7" s="1002"/>
      <c r="AK7" s="1002"/>
      <c r="AL7" s="1002"/>
      <c r="AM7" s="1002"/>
      <c r="AN7" s="1002"/>
      <c r="AO7" s="1002"/>
      <c r="AP7" s="1002"/>
      <c r="AQ7" s="1002"/>
      <c r="AR7" s="1002"/>
      <c r="AS7" s="1002"/>
      <c r="AT7" s="1002">
        <f>+'[7]ENERO 2016'!$AD$520</f>
        <v>1876315</v>
      </c>
      <c r="AU7" s="1005">
        <f t="shared" si="3"/>
        <v>0.94411789977548166</v>
      </c>
      <c r="AV7" s="1002">
        <f t="shared" si="4"/>
        <v>31700000</v>
      </c>
      <c r="AW7" s="1002">
        <f t="shared" si="5"/>
        <v>0</v>
      </c>
      <c r="AX7" s="1002">
        <f t="shared" si="15"/>
        <v>21000000</v>
      </c>
      <c r="AY7" s="1002">
        <f t="shared" si="15"/>
        <v>0</v>
      </c>
      <c r="AZ7" s="1002">
        <f t="shared" si="6"/>
        <v>0</v>
      </c>
      <c r="BA7" s="1002">
        <f t="shared" si="6"/>
        <v>0</v>
      </c>
      <c r="BB7" s="1002">
        <f t="shared" si="6"/>
        <v>0</v>
      </c>
      <c r="BC7" s="1002">
        <f t="shared" si="6"/>
        <v>0</v>
      </c>
      <c r="BD7" s="1002">
        <f t="shared" si="6"/>
        <v>0</v>
      </c>
      <c r="BE7" s="1002">
        <f t="shared" si="6"/>
        <v>0</v>
      </c>
      <c r="BF7" s="1002">
        <f t="shared" si="6"/>
        <v>0</v>
      </c>
      <c r="BG7" s="1002">
        <f t="shared" si="6"/>
        <v>0</v>
      </c>
      <c r="BH7" s="1002">
        <f t="shared" si="6"/>
        <v>0</v>
      </c>
      <c r="BI7" s="1002">
        <f t="shared" si="6"/>
        <v>0</v>
      </c>
      <c r="BJ7" s="1002">
        <f t="shared" si="6"/>
        <v>0</v>
      </c>
      <c r="BK7" s="1002">
        <f t="shared" si="6"/>
        <v>0</v>
      </c>
      <c r="BL7" s="1002"/>
      <c r="BM7" s="1002"/>
      <c r="BN7" s="1002">
        <f t="shared" si="7"/>
        <v>10700000</v>
      </c>
      <c r="BO7" s="1005">
        <f t="shared" si="8"/>
        <v>0</v>
      </c>
      <c r="BP7" s="1002">
        <f t="shared" si="9"/>
        <v>0</v>
      </c>
      <c r="BQ7" s="1002"/>
      <c r="BR7" s="1002"/>
      <c r="BS7" s="1002"/>
      <c r="BT7" s="1002"/>
      <c r="BU7" s="1002"/>
      <c r="BV7" s="1002"/>
      <c r="BW7" s="1002"/>
      <c r="BX7" s="1002"/>
      <c r="BY7" s="1002"/>
      <c r="BZ7" s="1002"/>
      <c r="CA7" s="1002"/>
      <c r="CB7" s="1002"/>
      <c r="CC7" s="1002"/>
      <c r="CD7" s="1002"/>
      <c r="CE7" s="1002"/>
      <c r="CF7" s="1002"/>
      <c r="CG7" s="1002"/>
      <c r="CH7" s="1002"/>
      <c r="CI7" s="1005">
        <f t="shared" si="10"/>
        <v>1</v>
      </c>
      <c r="CJ7" s="1002">
        <f t="shared" si="11"/>
        <v>33576315</v>
      </c>
      <c r="CK7" s="1002">
        <f t="shared" si="12"/>
        <v>0</v>
      </c>
      <c r="CL7" s="1002">
        <f t="shared" si="12"/>
        <v>21000000</v>
      </c>
      <c r="CM7" s="1002">
        <f t="shared" si="12"/>
        <v>0</v>
      </c>
      <c r="CN7" s="1002">
        <f t="shared" si="12"/>
        <v>0</v>
      </c>
      <c r="CO7" s="1002">
        <f t="shared" si="12"/>
        <v>0</v>
      </c>
      <c r="CP7" s="1002">
        <f t="shared" si="12"/>
        <v>0</v>
      </c>
      <c r="CQ7" s="1002">
        <f t="shared" si="16"/>
        <v>0</v>
      </c>
      <c r="CR7" s="1002">
        <f t="shared" si="16"/>
        <v>0</v>
      </c>
      <c r="CS7" s="1002">
        <f t="shared" si="16"/>
        <v>0</v>
      </c>
      <c r="CT7" s="1002">
        <f t="shared" si="13"/>
        <v>0</v>
      </c>
      <c r="CU7" s="1002">
        <f t="shared" si="13"/>
        <v>0</v>
      </c>
      <c r="CV7" s="1002">
        <f t="shared" si="13"/>
        <v>0</v>
      </c>
      <c r="CW7" s="1002">
        <f t="shared" si="14"/>
        <v>0</v>
      </c>
      <c r="CX7" s="1002">
        <f t="shared" si="14"/>
        <v>0</v>
      </c>
      <c r="CY7" s="1002">
        <f t="shared" si="14"/>
        <v>0</v>
      </c>
      <c r="CZ7" s="1002">
        <f t="shared" si="14"/>
        <v>0</v>
      </c>
      <c r="DA7" s="1002">
        <f t="shared" si="14"/>
        <v>0</v>
      </c>
      <c r="DB7" s="1002">
        <f t="shared" si="14"/>
        <v>12576315</v>
      </c>
    </row>
    <row r="8" spans="1:106" ht="66.75" customHeight="1" x14ac:dyDescent="0.25">
      <c r="A8" s="1495"/>
      <c r="B8" s="1498" t="s">
        <v>4300</v>
      </c>
      <c r="C8" s="1047" t="s">
        <v>4357</v>
      </c>
      <c r="D8" s="1008" t="s">
        <v>4472</v>
      </c>
      <c r="E8" s="1034">
        <v>310</v>
      </c>
      <c r="F8" s="1049" t="s">
        <v>4446</v>
      </c>
      <c r="G8" s="1002">
        <f t="shared" si="0"/>
        <v>200000000</v>
      </c>
      <c r="H8" s="1002"/>
      <c r="I8" s="1002">
        <v>200000000</v>
      </c>
      <c r="J8" s="1002"/>
      <c r="K8" s="1002"/>
      <c r="L8" s="1002"/>
      <c r="M8" s="1002"/>
      <c r="N8" s="1002"/>
      <c r="O8" s="1002"/>
      <c r="P8" s="1002"/>
      <c r="Q8" s="1002"/>
      <c r="R8" s="1002"/>
      <c r="S8" s="1002"/>
      <c r="T8" s="1002"/>
      <c r="U8" s="1002"/>
      <c r="V8" s="1002"/>
      <c r="W8" s="1002"/>
      <c r="X8" s="1002"/>
      <c r="Y8" s="1002"/>
      <c r="AA8" s="1005">
        <f t="shared" si="1"/>
        <v>3.3106999999999998E-2</v>
      </c>
      <c r="AB8" s="1002">
        <f t="shared" si="2"/>
        <v>6621400</v>
      </c>
      <c r="AC8" s="1002"/>
      <c r="AD8" s="1002">
        <f>+'[7]ENERO 2016'!$M$109</f>
        <v>6621400</v>
      </c>
      <c r="AE8" s="1002"/>
      <c r="AF8" s="1002"/>
      <c r="AG8" s="1002"/>
      <c r="AH8" s="1002"/>
      <c r="AI8" s="1002"/>
      <c r="AJ8" s="1002"/>
      <c r="AK8" s="1002"/>
      <c r="AL8" s="1002"/>
      <c r="AM8" s="1002"/>
      <c r="AN8" s="1002"/>
      <c r="AO8" s="1002"/>
      <c r="AP8" s="1002"/>
      <c r="AQ8" s="1002"/>
      <c r="AR8" s="1002"/>
      <c r="AS8" s="1002"/>
      <c r="AT8" s="1002"/>
      <c r="AU8" s="1005">
        <f t="shared" si="3"/>
        <v>0.966893</v>
      </c>
      <c r="AV8" s="1002">
        <f t="shared" si="4"/>
        <v>193378600</v>
      </c>
      <c r="AW8" s="1002">
        <f t="shared" si="5"/>
        <v>0</v>
      </c>
      <c r="AX8" s="1002">
        <f t="shared" si="15"/>
        <v>193378600</v>
      </c>
      <c r="AY8" s="1002">
        <f t="shared" si="15"/>
        <v>0</v>
      </c>
      <c r="AZ8" s="1002">
        <f t="shared" si="6"/>
        <v>0</v>
      </c>
      <c r="BA8" s="1002">
        <f t="shared" si="6"/>
        <v>0</v>
      </c>
      <c r="BB8" s="1002">
        <f t="shared" si="6"/>
        <v>0</v>
      </c>
      <c r="BC8" s="1002">
        <f t="shared" si="6"/>
        <v>0</v>
      </c>
      <c r="BD8" s="1002">
        <f t="shared" si="6"/>
        <v>0</v>
      </c>
      <c r="BE8" s="1002">
        <f t="shared" si="6"/>
        <v>0</v>
      </c>
      <c r="BF8" s="1002">
        <f t="shared" si="6"/>
        <v>0</v>
      </c>
      <c r="BG8" s="1002">
        <f t="shared" si="6"/>
        <v>0</v>
      </c>
      <c r="BH8" s="1002">
        <f t="shared" si="6"/>
        <v>0</v>
      </c>
      <c r="BI8" s="1002">
        <f t="shared" si="6"/>
        <v>0</v>
      </c>
      <c r="BJ8" s="1002">
        <f t="shared" si="6"/>
        <v>0</v>
      </c>
      <c r="BK8" s="1002">
        <f t="shared" si="6"/>
        <v>0</v>
      </c>
      <c r="BL8" s="1002"/>
      <c r="BM8" s="1002"/>
      <c r="BN8" s="1002">
        <f t="shared" si="7"/>
        <v>0</v>
      </c>
      <c r="BO8" s="1005">
        <f t="shared" si="8"/>
        <v>3.3106999999999998E-2</v>
      </c>
      <c r="BP8" s="1002">
        <f t="shared" si="9"/>
        <v>6621400</v>
      </c>
      <c r="BQ8" s="1002"/>
      <c r="BR8" s="1002">
        <f>+'[7]ENERO 2016'!$H$107</f>
        <v>6621400</v>
      </c>
      <c r="BS8" s="1002"/>
      <c r="BT8" s="1002"/>
      <c r="BU8" s="1002"/>
      <c r="BV8" s="1002"/>
      <c r="BW8" s="1002"/>
      <c r="BX8" s="1002"/>
      <c r="BY8" s="1002"/>
      <c r="BZ8" s="1002"/>
      <c r="CA8" s="1002"/>
      <c r="CB8" s="1002"/>
      <c r="CC8" s="1002"/>
      <c r="CD8" s="1002"/>
      <c r="CE8" s="1002"/>
      <c r="CF8" s="1002"/>
      <c r="CG8" s="1002"/>
      <c r="CH8" s="1002"/>
      <c r="CI8" s="1005">
        <f t="shared" si="10"/>
        <v>0.966893</v>
      </c>
      <c r="CJ8" s="1002">
        <f t="shared" si="11"/>
        <v>193378600</v>
      </c>
      <c r="CK8" s="1002">
        <f t="shared" si="12"/>
        <v>0</v>
      </c>
      <c r="CL8" s="1002">
        <f t="shared" si="12"/>
        <v>193378600</v>
      </c>
      <c r="CM8" s="1002">
        <f t="shared" si="12"/>
        <v>0</v>
      </c>
      <c r="CN8" s="1002">
        <f t="shared" si="12"/>
        <v>0</v>
      </c>
      <c r="CO8" s="1002">
        <f t="shared" si="12"/>
        <v>0</v>
      </c>
      <c r="CP8" s="1002">
        <f t="shared" si="12"/>
        <v>0</v>
      </c>
      <c r="CQ8" s="1002">
        <f t="shared" si="16"/>
        <v>0</v>
      </c>
      <c r="CR8" s="1002">
        <f t="shared" si="16"/>
        <v>0</v>
      </c>
      <c r="CS8" s="1002">
        <f t="shared" si="16"/>
        <v>0</v>
      </c>
      <c r="CT8" s="1002">
        <f t="shared" si="13"/>
        <v>0</v>
      </c>
      <c r="CU8" s="1002">
        <f t="shared" si="13"/>
        <v>0</v>
      </c>
      <c r="CV8" s="1002">
        <f t="shared" si="13"/>
        <v>0</v>
      </c>
      <c r="CW8" s="1002">
        <f t="shared" si="14"/>
        <v>0</v>
      </c>
      <c r="CX8" s="1002">
        <f t="shared" si="14"/>
        <v>0</v>
      </c>
      <c r="CY8" s="1002">
        <f t="shared" si="14"/>
        <v>0</v>
      </c>
      <c r="CZ8" s="1002">
        <f t="shared" si="14"/>
        <v>0</v>
      </c>
      <c r="DA8" s="1002">
        <f t="shared" si="14"/>
        <v>0</v>
      </c>
      <c r="DB8" s="1002">
        <f t="shared" si="14"/>
        <v>0</v>
      </c>
    </row>
    <row r="9" spans="1:106" ht="42.75" customHeight="1" x14ac:dyDescent="0.25">
      <c r="A9" s="1495"/>
      <c r="B9" s="1499"/>
      <c r="C9" s="1047" t="s">
        <v>4435</v>
      </c>
      <c r="D9" s="1008" t="s">
        <v>4473</v>
      </c>
      <c r="E9" s="1034">
        <v>310</v>
      </c>
      <c r="F9" s="1049" t="s">
        <v>4474</v>
      </c>
      <c r="G9" s="1002">
        <f t="shared" si="0"/>
        <v>550000000</v>
      </c>
      <c r="H9" s="1002"/>
      <c r="I9" s="1002">
        <v>150000000</v>
      </c>
      <c r="J9" s="1002"/>
      <c r="K9" s="1002">
        <v>370000000</v>
      </c>
      <c r="L9" s="1002"/>
      <c r="M9" s="1002"/>
      <c r="N9" s="1002"/>
      <c r="O9" s="1002"/>
      <c r="P9" s="1002"/>
      <c r="Q9" s="1002"/>
      <c r="R9" s="1002"/>
      <c r="S9" s="1002"/>
      <c r="T9" s="1002"/>
      <c r="U9" s="1002"/>
      <c r="V9" s="1002"/>
      <c r="W9" s="1002"/>
      <c r="X9" s="1002"/>
      <c r="Y9" s="1002">
        <v>30000000</v>
      </c>
      <c r="Z9" s="949"/>
      <c r="AA9" s="1005">
        <f t="shared" si="1"/>
        <v>0</v>
      </c>
      <c r="AB9" s="1002">
        <f t="shared" si="2"/>
        <v>0</v>
      </c>
      <c r="AC9" s="1002"/>
      <c r="AD9" s="1002"/>
      <c r="AE9" s="1002"/>
      <c r="AF9" s="1002"/>
      <c r="AG9" s="1002"/>
      <c r="AH9" s="1002"/>
      <c r="AI9" s="1002"/>
      <c r="AJ9" s="1002"/>
      <c r="AK9" s="1002"/>
      <c r="AL9" s="1002"/>
      <c r="AM9" s="1002"/>
      <c r="AN9" s="1002"/>
      <c r="AO9" s="1002"/>
      <c r="AP9" s="1002"/>
      <c r="AQ9" s="1002"/>
      <c r="AR9" s="1002"/>
      <c r="AS9" s="1002"/>
      <c r="AT9" s="1002"/>
      <c r="AU9" s="1005">
        <f t="shared" si="3"/>
        <v>1</v>
      </c>
      <c r="AV9" s="1002">
        <f t="shared" si="4"/>
        <v>550000000</v>
      </c>
      <c r="AW9" s="1002">
        <f t="shared" si="5"/>
        <v>0</v>
      </c>
      <c r="AX9" s="1002">
        <f t="shared" si="15"/>
        <v>150000000</v>
      </c>
      <c r="AY9" s="1002">
        <f t="shared" si="15"/>
        <v>0</v>
      </c>
      <c r="AZ9" s="1002">
        <f t="shared" si="6"/>
        <v>370000000</v>
      </c>
      <c r="BA9" s="1002">
        <f t="shared" si="6"/>
        <v>0</v>
      </c>
      <c r="BB9" s="1002">
        <f t="shared" si="6"/>
        <v>0</v>
      </c>
      <c r="BC9" s="1002">
        <f t="shared" si="6"/>
        <v>0</v>
      </c>
      <c r="BD9" s="1002">
        <f t="shared" si="6"/>
        <v>0</v>
      </c>
      <c r="BE9" s="1002">
        <f t="shared" si="6"/>
        <v>0</v>
      </c>
      <c r="BF9" s="1002">
        <f t="shared" si="6"/>
        <v>0</v>
      </c>
      <c r="BG9" s="1002">
        <f t="shared" si="6"/>
        <v>0</v>
      </c>
      <c r="BH9" s="1002">
        <f t="shared" si="6"/>
        <v>0</v>
      </c>
      <c r="BI9" s="1002">
        <f t="shared" si="6"/>
        <v>0</v>
      </c>
      <c r="BJ9" s="1002">
        <f t="shared" si="6"/>
        <v>0</v>
      </c>
      <c r="BK9" s="1002">
        <f t="shared" si="6"/>
        <v>0</v>
      </c>
      <c r="BL9" s="1002"/>
      <c r="BM9" s="1002"/>
      <c r="BN9" s="1002">
        <f t="shared" si="7"/>
        <v>30000000</v>
      </c>
      <c r="BO9" s="1005">
        <f t="shared" si="8"/>
        <v>0</v>
      </c>
      <c r="BP9" s="1002">
        <f t="shared" si="9"/>
        <v>0</v>
      </c>
      <c r="BQ9" s="1002"/>
      <c r="BR9" s="1002"/>
      <c r="BS9" s="1002"/>
      <c r="BT9" s="1002"/>
      <c r="BU9" s="1002"/>
      <c r="BV9" s="1002"/>
      <c r="BW9" s="1002"/>
      <c r="BX9" s="1002"/>
      <c r="BY9" s="1002"/>
      <c r="BZ9" s="1002"/>
      <c r="CA9" s="1002"/>
      <c r="CB9" s="1002"/>
      <c r="CC9" s="1002"/>
      <c r="CD9" s="1002"/>
      <c r="CE9" s="1002"/>
      <c r="CF9" s="1002"/>
      <c r="CG9" s="1002"/>
      <c r="CH9" s="1002"/>
      <c r="CI9" s="1005">
        <f t="shared" si="10"/>
        <v>1</v>
      </c>
      <c r="CJ9" s="1002">
        <f t="shared" si="11"/>
        <v>550000000</v>
      </c>
      <c r="CK9" s="1002">
        <f t="shared" si="12"/>
        <v>0</v>
      </c>
      <c r="CL9" s="1002">
        <f t="shared" si="12"/>
        <v>150000000</v>
      </c>
      <c r="CM9" s="1002">
        <f t="shared" si="12"/>
        <v>0</v>
      </c>
      <c r="CN9" s="1002">
        <f t="shared" si="12"/>
        <v>370000000</v>
      </c>
      <c r="CO9" s="1002">
        <f t="shared" si="12"/>
        <v>0</v>
      </c>
      <c r="CP9" s="1002">
        <f t="shared" si="12"/>
        <v>0</v>
      </c>
      <c r="CQ9" s="1002">
        <f t="shared" si="16"/>
        <v>0</v>
      </c>
      <c r="CR9" s="1002">
        <f t="shared" si="16"/>
        <v>0</v>
      </c>
      <c r="CS9" s="1002">
        <f t="shared" si="16"/>
        <v>0</v>
      </c>
      <c r="CT9" s="1002">
        <f t="shared" si="13"/>
        <v>0</v>
      </c>
      <c r="CU9" s="1002">
        <f t="shared" si="13"/>
        <v>0</v>
      </c>
      <c r="CV9" s="1002">
        <f t="shared" si="13"/>
        <v>0</v>
      </c>
      <c r="CW9" s="1002">
        <f t="shared" si="14"/>
        <v>0</v>
      </c>
      <c r="CX9" s="1002">
        <f t="shared" si="14"/>
        <v>0</v>
      </c>
      <c r="CY9" s="1002">
        <f t="shared" si="14"/>
        <v>0</v>
      </c>
      <c r="CZ9" s="1002">
        <f t="shared" si="14"/>
        <v>0</v>
      </c>
      <c r="DA9" s="1002">
        <f t="shared" si="14"/>
        <v>0</v>
      </c>
      <c r="DB9" s="1002">
        <f t="shared" si="14"/>
        <v>30000000</v>
      </c>
    </row>
    <row r="10" spans="1:106" ht="30.75" customHeight="1" x14ac:dyDescent="0.25">
      <c r="A10" s="1495"/>
      <c r="B10" s="1499"/>
      <c r="C10" s="1047" t="s">
        <v>4426</v>
      </c>
      <c r="D10" s="1008" t="s">
        <v>4475</v>
      </c>
      <c r="E10" s="1034">
        <v>310</v>
      </c>
      <c r="F10" s="1049" t="s">
        <v>4446</v>
      </c>
      <c r="G10" s="1002">
        <f t="shared" si="0"/>
        <v>15000000</v>
      </c>
      <c r="H10" s="1002"/>
      <c r="I10" s="1002"/>
      <c r="J10" s="1002"/>
      <c r="K10" s="1002">
        <v>15000000</v>
      </c>
      <c r="L10" s="1002"/>
      <c r="M10" s="1002"/>
      <c r="N10" s="1002"/>
      <c r="O10" s="1002"/>
      <c r="P10" s="1002"/>
      <c r="Q10" s="1002"/>
      <c r="R10" s="1002"/>
      <c r="S10" s="1002"/>
      <c r="T10" s="1002"/>
      <c r="U10" s="1002"/>
      <c r="V10" s="1002"/>
      <c r="W10" s="1002"/>
      <c r="X10" s="1002"/>
      <c r="Y10" s="1002"/>
      <c r="Z10" s="949"/>
      <c r="AA10" s="1005">
        <f t="shared" si="1"/>
        <v>0</v>
      </c>
      <c r="AB10" s="1002">
        <f t="shared" si="2"/>
        <v>0</v>
      </c>
      <c r="AC10" s="1002"/>
      <c r="AD10" s="1002"/>
      <c r="AE10" s="1002"/>
      <c r="AF10" s="1002"/>
      <c r="AG10" s="1002"/>
      <c r="AH10" s="1002"/>
      <c r="AI10" s="1002"/>
      <c r="AJ10" s="1002"/>
      <c r="AK10" s="1002"/>
      <c r="AL10" s="1002"/>
      <c r="AM10" s="1002"/>
      <c r="AN10" s="1002"/>
      <c r="AO10" s="1002"/>
      <c r="AP10" s="1002"/>
      <c r="AQ10" s="1002"/>
      <c r="AR10" s="1002"/>
      <c r="AS10" s="1002"/>
      <c r="AT10" s="1002"/>
      <c r="AU10" s="1005">
        <f t="shared" si="3"/>
        <v>1</v>
      </c>
      <c r="AV10" s="1002">
        <f t="shared" si="4"/>
        <v>15000000</v>
      </c>
      <c r="AW10" s="1002">
        <f t="shared" ref="AW10:AW18" si="17">H10-AC10</f>
        <v>0</v>
      </c>
      <c r="AX10" s="1002">
        <f t="shared" si="15"/>
        <v>0</v>
      </c>
      <c r="AY10" s="1002">
        <f t="shared" si="15"/>
        <v>0</v>
      </c>
      <c r="AZ10" s="1002">
        <f t="shared" si="6"/>
        <v>15000000</v>
      </c>
      <c r="BA10" s="1002">
        <f t="shared" si="6"/>
        <v>0</v>
      </c>
      <c r="BB10" s="1002">
        <f t="shared" si="6"/>
        <v>0</v>
      </c>
      <c r="BC10" s="1002">
        <f t="shared" si="6"/>
        <v>0</v>
      </c>
      <c r="BD10" s="1002">
        <f t="shared" si="6"/>
        <v>0</v>
      </c>
      <c r="BE10" s="1002">
        <f t="shared" si="6"/>
        <v>0</v>
      </c>
      <c r="BF10" s="1002">
        <f t="shared" si="6"/>
        <v>0</v>
      </c>
      <c r="BG10" s="1002">
        <f t="shared" si="6"/>
        <v>0</v>
      </c>
      <c r="BH10" s="1002">
        <f t="shared" si="6"/>
        <v>0</v>
      </c>
      <c r="BI10" s="1002">
        <f t="shared" si="6"/>
        <v>0</v>
      </c>
      <c r="BJ10" s="1002">
        <f t="shared" si="6"/>
        <v>0</v>
      </c>
      <c r="BK10" s="1002">
        <f t="shared" si="6"/>
        <v>0</v>
      </c>
      <c r="BL10" s="1002"/>
      <c r="BM10" s="1002"/>
      <c r="BN10" s="1002">
        <f t="shared" si="7"/>
        <v>0</v>
      </c>
      <c r="BO10" s="1005">
        <f t="shared" si="8"/>
        <v>0</v>
      </c>
      <c r="BP10" s="1002">
        <f t="shared" si="9"/>
        <v>0</v>
      </c>
      <c r="BQ10" s="1002"/>
      <c r="BR10" s="1002"/>
      <c r="BS10" s="1002"/>
      <c r="BT10" s="1002"/>
      <c r="BU10" s="1002"/>
      <c r="BV10" s="1002"/>
      <c r="BW10" s="1002"/>
      <c r="BX10" s="1002"/>
      <c r="BY10" s="1002"/>
      <c r="BZ10" s="1002"/>
      <c r="CA10" s="1002"/>
      <c r="CB10" s="1002"/>
      <c r="CC10" s="1002"/>
      <c r="CD10" s="1002"/>
      <c r="CE10" s="1002"/>
      <c r="CF10" s="1002"/>
      <c r="CG10" s="1002"/>
      <c r="CH10" s="1002"/>
      <c r="CI10" s="1005">
        <f t="shared" si="10"/>
        <v>1</v>
      </c>
      <c r="CJ10" s="1002">
        <f t="shared" si="11"/>
        <v>15000000</v>
      </c>
      <c r="CK10" s="1002">
        <f t="shared" si="12"/>
        <v>0</v>
      </c>
      <c r="CL10" s="1002">
        <f t="shared" si="12"/>
        <v>0</v>
      </c>
      <c r="CM10" s="1002">
        <f t="shared" si="12"/>
        <v>0</v>
      </c>
      <c r="CN10" s="1002">
        <f t="shared" si="12"/>
        <v>15000000</v>
      </c>
      <c r="CO10" s="1002">
        <f t="shared" si="12"/>
        <v>0</v>
      </c>
      <c r="CP10" s="1002">
        <f t="shared" si="12"/>
        <v>0</v>
      </c>
      <c r="CQ10" s="1002">
        <f t="shared" si="16"/>
        <v>0</v>
      </c>
      <c r="CR10" s="1002">
        <f t="shared" si="16"/>
        <v>0</v>
      </c>
      <c r="CS10" s="1002">
        <f t="shared" si="16"/>
        <v>0</v>
      </c>
      <c r="CT10" s="1002">
        <f t="shared" si="13"/>
        <v>0</v>
      </c>
      <c r="CU10" s="1002">
        <f t="shared" si="13"/>
        <v>0</v>
      </c>
      <c r="CV10" s="1002">
        <f t="shared" si="13"/>
        <v>0</v>
      </c>
      <c r="CW10" s="1002">
        <f t="shared" si="14"/>
        <v>0</v>
      </c>
      <c r="CX10" s="1002">
        <f t="shared" si="14"/>
        <v>0</v>
      </c>
      <c r="CY10" s="1002">
        <f t="shared" si="14"/>
        <v>0</v>
      </c>
      <c r="CZ10" s="1002">
        <f t="shared" si="14"/>
        <v>0</v>
      </c>
      <c r="DA10" s="1002">
        <f t="shared" si="14"/>
        <v>0</v>
      </c>
      <c r="DB10" s="1002">
        <f t="shared" si="14"/>
        <v>0</v>
      </c>
    </row>
    <row r="11" spans="1:106" ht="63" customHeight="1" x14ac:dyDescent="0.25">
      <c r="A11" s="1495"/>
      <c r="B11" s="1499"/>
      <c r="C11" s="1047" t="s">
        <v>4427</v>
      </c>
      <c r="D11" s="1008" t="s">
        <v>4476</v>
      </c>
      <c r="E11" s="1034">
        <v>310</v>
      </c>
      <c r="F11" s="1049" t="s">
        <v>4446</v>
      </c>
      <c r="G11" s="1002">
        <f t="shared" si="0"/>
        <v>50000000</v>
      </c>
      <c r="H11" s="944"/>
      <c r="I11" s="1002">
        <v>50000000</v>
      </c>
      <c r="J11" s="944"/>
      <c r="K11" s="944"/>
      <c r="L11" s="1002"/>
      <c r="M11" s="944"/>
      <c r="N11" s="149"/>
      <c r="O11" s="149"/>
      <c r="P11" s="149"/>
      <c r="Q11" s="149"/>
      <c r="R11" s="149"/>
      <c r="S11" s="149"/>
      <c r="T11" s="1002"/>
      <c r="U11" s="149"/>
      <c r="V11" s="149"/>
      <c r="W11" s="149"/>
      <c r="X11" s="149"/>
      <c r="Y11" s="944"/>
      <c r="Z11" s="949"/>
      <c r="AA11" s="1005">
        <f t="shared" si="1"/>
        <v>0</v>
      </c>
      <c r="AB11" s="1002">
        <f t="shared" si="2"/>
        <v>0</v>
      </c>
      <c r="AC11" s="1002"/>
      <c r="AD11" s="1002"/>
      <c r="AE11" s="1002"/>
      <c r="AF11" s="1002"/>
      <c r="AG11" s="1002"/>
      <c r="AH11" s="1002"/>
      <c r="AI11" s="1002"/>
      <c r="AJ11" s="1002"/>
      <c r="AK11" s="1002"/>
      <c r="AL11" s="1002"/>
      <c r="AM11" s="1002"/>
      <c r="AN11" s="1002"/>
      <c r="AO11" s="1002"/>
      <c r="AP11" s="1002"/>
      <c r="AQ11" s="1002"/>
      <c r="AR11" s="1002"/>
      <c r="AS11" s="1002"/>
      <c r="AT11" s="1002"/>
      <c r="AU11" s="1005">
        <f t="shared" si="3"/>
        <v>1</v>
      </c>
      <c r="AV11" s="1002">
        <f t="shared" si="4"/>
        <v>50000000</v>
      </c>
      <c r="AW11" s="1002">
        <f t="shared" si="17"/>
        <v>0</v>
      </c>
      <c r="AX11" s="1002">
        <f t="shared" si="15"/>
        <v>50000000</v>
      </c>
      <c r="AY11" s="1002">
        <f t="shared" si="15"/>
        <v>0</v>
      </c>
      <c r="AZ11" s="1002">
        <f t="shared" si="6"/>
        <v>0</v>
      </c>
      <c r="BA11" s="1002">
        <f t="shared" si="6"/>
        <v>0</v>
      </c>
      <c r="BB11" s="1002">
        <f>+M11-AH11</f>
        <v>0</v>
      </c>
      <c r="BC11" s="1002">
        <f t="shared" si="6"/>
        <v>0</v>
      </c>
      <c r="BD11" s="1002">
        <f t="shared" si="6"/>
        <v>0</v>
      </c>
      <c r="BE11" s="1002">
        <f t="shared" si="6"/>
        <v>0</v>
      </c>
      <c r="BF11" s="1002">
        <f t="shared" si="6"/>
        <v>0</v>
      </c>
      <c r="BG11" s="1002">
        <f t="shared" si="6"/>
        <v>0</v>
      </c>
      <c r="BH11" s="1002">
        <f t="shared" si="6"/>
        <v>0</v>
      </c>
      <c r="BI11" s="1002">
        <f t="shared" si="6"/>
        <v>0</v>
      </c>
      <c r="BJ11" s="1002">
        <f t="shared" si="6"/>
        <v>0</v>
      </c>
      <c r="BK11" s="1002">
        <f t="shared" si="6"/>
        <v>0</v>
      </c>
      <c r="BL11" s="1002"/>
      <c r="BM11" s="1002"/>
      <c r="BN11" s="1002">
        <f t="shared" si="7"/>
        <v>0</v>
      </c>
      <c r="BO11" s="1005">
        <f t="shared" si="8"/>
        <v>0</v>
      </c>
      <c r="BP11" s="1002">
        <f t="shared" si="9"/>
        <v>0</v>
      </c>
      <c r="BQ11" s="1002"/>
      <c r="BR11" s="1002"/>
      <c r="BS11" s="1002"/>
      <c r="BT11" s="1002"/>
      <c r="BU11" s="1002"/>
      <c r="BV11" s="1002"/>
      <c r="BW11" s="1002"/>
      <c r="BX11" s="1002"/>
      <c r="BY11" s="1002"/>
      <c r="BZ11" s="1002"/>
      <c r="CA11" s="1002"/>
      <c r="CB11" s="1002"/>
      <c r="CC11" s="1002"/>
      <c r="CD11" s="1002"/>
      <c r="CE11" s="1002"/>
      <c r="CF11" s="1002"/>
      <c r="CG11" s="1002"/>
      <c r="CH11" s="1002"/>
      <c r="CI11" s="1005">
        <f t="shared" si="10"/>
        <v>1</v>
      </c>
      <c r="CJ11" s="1002">
        <f t="shared" si="11"/>
        <v>50000000</v>
      </c>
      <c r="CK11" s="1002">
        <f t="shared" si="12"/>
        <v>0</v>
      </c>
      <c r="CL11" s="1002">
        <f t="shared" si="12"/>
        <v>50000000</v>
      </c>
      <c r="CM11" s="1002">
        <f t="shared" si="12"/>
        <v>0</v>
      </c>
      <c r="CN11" s="1002">
        <f t="shared" si="12"/>
        <v>0</v>
      </c>
      <c r="CO11" s="1002">
        <f t="shared" si="12"/>
        <v>0</v>
      </c>
      <c r="CP11" s="1002">
        <f t="shared" si="12"/>
        <v>0</v>
      </c>
      <c r="CQ11" s="1002">
        <f t="shared" si="16"/>
        <v>0</v>
      </c>
      <c r="CR11" s="1002">
        <f t="shared" si="16"/>
        <v>0</v>
      </c>
      <c r="CS11" s="1002">
        <f t="shared" si="16"/>
        <v>0</v>
      </c>
      <c r="CT11" s="1002">
        <f t="shared" si="13"/>
        <v>0</v>
      </c>
      <c r="CU11" s="1002">
        <f t="shared" si="13"/>
        <v>0</v>
      </c>
      <c r="CV11" s="1002">
        <f t="shared" si="13"/>
        <v>0</v>
      </c>
      <c r="CW11" s="1002">
        <f t="shared" si="14"/>
        <v>0</v>
      </c>
      <c r="CX11" s="1002">
        <f t="shared" si="14"/>
        <v>0</v>
      </c>
      <c r="CY11" s="1002">
        <f t="shared" si="14"/>
        <v>0</v>
      </c>
      <c r="CZ11" s="1002">
        <f t="shared" si="14"/>
        <v>0</v>
      </c>
      <c r="DA11" s="1002">
        <f t="shared" si="14"/>
        <v>0</v>
      </c>
      <c r="DB11" s="1002">
        <f t="shared" si="14"/>
        <v>0</v>
      </c>
    </row>
    <row r="12" spans="1:106" ht="37.5" customHeight="1" x14ac:dyDescent="0.25">
      <c r="A12" s="1495"/>
      <c r="B12" s="1500"/>
      <c r="C12" s="1047" t="s">
        <v>4428</v>
      </c>
      <c r="D12" s="1008" t="s">
        <v>4477</v>
      </c>
      <c r="E12" s="1034">
        <v>310</v>
      </c>
      <c r="F12" s="1049" t="s">
        <v>4446</v>
      </c>
      <c r="G12" s="1002">
        <f t="shared" si="0"/>
        <v>10000000</v>
      </c>
      <c r="H12" s="944"/>
      <c r="I12" s="1002"/>
      <c r="J12" s="944"/>
      <c r="K12" s="1002">
        <v>10000000</v>
      </c>
      <c r="L12" s="1002"/>
      <c r="M12" s="944"/>
      <c r="N12" s="149"/>
      <c r="O12" s="149"/>
      <c r="P12" s="149"/>
      <c r="Q12" s="149"/>
      <c r="R12" s="149"/>
      <c r="S12" s="149"/>
      <c r="T12" s="149"/>
      <c r="U12" s="149"/>
      <c r="V12" s="149"/>
      <c r="W12" s="149"/>
      <c r="X12" s="149"/>
      <c r="Y12" s="944"/>
      <c r="Z12" s="949"/>
      <c r="AA12" s="1005">
        <f t="shared" si="1"/>
        <v>0</v>
      </c>
      <c r="AB12" s="1002">
        <f t="shared" si="2"/>
        <v>0</v>
      </c>
      <c r="AC12" s="1002"/>
      <c r="AD12" s="1002"/>
      <c r="AE12" s="1002"/>
      <c r="AF12" s="1002"/>
      <c r="AG12" s="1002"/>
      <c r="AH12" s="1002"/>
      <c r="AI12" s="1002"/>
      <c r="AJ12" s="1002"/>
      <c r="AK12" s="1002"/>
      <c r="AL12" s="1002"/>
      <c r="AM12" s="1002"/>
      <c r="AN12" s="1002"/>
      <c r="AO12" s="1002"/>
      <c r="AP12" s="1002"/>
      <c r="AQ12" s="1002"/>
      <c r="AR12" s="1002"/>
      <c r="AS12" s="1002"/>
      <c r="AT12" s="1002"/>
      <c r="AU12" s="1005">
        <f t="shared" si="3"/>
        <v>1</v>
      </c>
      <c r="AV12" s="1002">
        <f t="shared" si="4"/>
        <v>10000000</v>
      </c>
      <c r="AW12" s="1002">
        <f t="shared" si="17"/>
        <v>0</v>
      </c>
      <c r="AX12" s="1002">
        <f t="shared" si="15"/>
        <v>0</v>
      </c>
      <c r="AY12" s="1002">
        <f>J12-AE12</f>
        <v>0</v>
      </c>
      <c r="AZ12" s="1002">
        <f t="shared" si="6"/>
        <v>10000000</v>
      </c>
      <c r="BA12" s="1002">
        <f t="shared" si="6"/>
        <v>0</v>
      </c>
      <c r="BB12" s="1002">
        <f t="shared" si="6"/>
        <v>0</v>
      </c>
      <c r="BC12" s="1002">
        <f t="shared" si="6"/>
        <v>0</v>
      </c>
      <c r="BD12" s="1002">
        <f t="shared" si="6"/>
        <v>0</v>
      </c>
      <c r="BE12" s="1002">
        <f t="shared" si="6"/>
        <v>0</v>
      </c>
      <c r="BF12" s="1002">
        <f t="shared" si="6"/>
        <v>0</v>
      </c>
      <c r="BG12" s="1002">
        <f t="shared" si="6"/>
        <v>0</v>
      </c>
      <c r="BH12" s="1002">
        <f t="shared" si="6"/>
        <v>0</v>
      </c>
      <c r="BI12" s="1002">
        <f t="shared" si="6"/>
        <v>0</v>
      </c>
      <c r="BJ12" s="1002">
        <f t="shared" si="6"/>
        <v>0</v>
      </c>
      <c r="BK12" s="1002">
        <f t="shared" si="6"/>
        <v>0</v>
      </c>
      <c r="BL12" s="1002"/>
      <c r="BM12" s="1002"/>
      <c r="BN12" s="1002">
        <f t="shared" si="7"/>
        <v>0</v>
      </c>
      <c r="BO12" s="1005">
        <f t="shared" si="8"/>
        <v>0</v>
      </c>
      <c r="BP12" s="1002">
        <f t="shared" si="9"/>
        <v>0</v>
      </c>
      <c r="BQ12" s="1002"/>
      <c r="BR12" s="1002"/>
      <c r="BS12" s="1002"/>
      <c r="BT12" s="1002"/>
      <c r="BU12" s="1002"/>
      <c r="BV12" s="1002"/>
      <c r="BW12" s="1002"/>
      <c r="BX12" s="1002"/>
      <c r="BY12" s="1002"/>
      <c r="BZ12" s="1002"/>
      <c r="CA12" s="1002"/>
      <c r="CB12" s="1002"/>
      <c r="CC12" s="1002"/>
      <c r="CD12" s="1002"/>
      <c r="CE12" s="1002"/>
      <c r="CF12" s="1002"/>
      <c r="CG12" s="1002"/>
      <c r="CH12" s="1002"/>
      <c r="CI12" s="1005">
        <f t="shared" si="10"/>
        <v>1</v>
      </c>
      <c r="CJ12" s="1002">
        <f t="shared" si="11"/>
        <v>10000000</v>
      </c>
      <c r="CK12" s="1002">
        <f t="shared" si="12"/>
        <v>0</v>
      </c>
      <c r="CL12" s="1002">
        <f t="shared" si="12"/>
        <v>0</v>
      </c>
      <c r="CM12" s="1002">
        <f t="shared" si="12"/>
        <v>0</v>
      </c>
      <c r="CN12" s="1002">
        <f t="shared" si="12"/>
        <v>10000000</v>
      </c>
      <c r="CO12" s="1002">
        <f t="shared" si="12"/>
        <v>0</v>
      </c>
      <c r="CP12" s="1002">
        <f>M12-BV12</f>
        <v>0</v>
      </c>
      <c r="CQ12" s="1002">
        <f t="shared" si="16"/>
        <v>0</v>
      </c>
      <c r="CR12" s="1002">
        <f t="shared" si="16"/>
        <v>0</v>
      </c>
      <c r="CS12" s="1002">
        <f>+P12-BY12</f>
        <v>0</v>
      </c>
      <c r="CT12" s="1002">
        <f t="shared" si="13"/>
        <v>0</v>
      </c>
      <c r="CU12" s="1002">
        <f t="shared" si="13"/>
        <v>0</v>
      </c>
      <c r="CV12" s="1002">
        <f t="shared" si="13"/>
        <v>0</v>
      </c>
      <c r="CW12" s="1002">
        <f t="shared" si="14"/>
        <v>0</v>
      </c>
      <c r="CX12" s="1002">
        <f t="shared" si="14"/>
        <v>0</v>
      </c>
      <c r="CY12" s="1002">
        <f t="shared" si="14"/>
        <v>0</v>
      </c>
      <c r="CZ12" s="1002">
        <f t="shared" si="14"/>
        <v>0</v>
      </c>
      <c r="DA12" s="1002">
        <f>+X12-CG12</f>
        <v>0</v>
      </c>
      <c r="DB12" s="1002">
        <f t="shared" si="14"/>
        <v>0</v>
      </c>
    </row>
    <row r="13" spans="1:106" ht="105" customHeight="1" x14ac:dyDescent="0.25">
      <c r="A13" s="1495"/>
      <c r="B13" s="1040" t="s">
        <v>4301</v>
      </c>
      <c r="C13" s="1047" t="s">
        <v>4358</v>
      </c>
      <c r="D13" s="1008" t="s">
        <v>4478</v>
      </c>
      <c r="E13" s="1034">
        <v>510</v>
      </c>
      <c r="F13" s="1049" t="s">
        <v>4452</v>
      </c>
      <c r="G13" s="1002">
        <f t="shared" si="0"/>
        <v>208000000</v>
      </c>
      <c r="H13" s="1002"/>
      <c r="I13" s="1002"/>
      <c r="J13" s="1002"/>
      <c r="K13" s="1002">
        <v>160000000</v>
      </c>
      <c r="L13" s="1002"/>
      <c r="M13" s="1002"/>
      <c r="N13" s="1002"/>
      <c r="O13" s="1002"/>
      <c r="P13" s="1002"/>
      <c r="Q13" s="1002"/>
      <c r="R13" s="1002"/>
      <c r="S13" s="1002"/>
      <c r="T13" s="1002"/>
      <c r="U13" s="1002"/>
      <c r="V13" s="1002"/>
      <c r="W13" s="1002"/>
      <c r="X13" s="1002"/>
      <c r="Y13" s="1002">
        <v>48000000</v>
      </c>
      <c r="AA13" s="1005">
        <f t="shared" si="1"/>
        <v>0.5300569711538462</v>
      </c>
      <c r="AB13" s="1002">
        <f t="shared" si="2"/>
        <v>110251850</v>
      </c>
      <c r="AC13" s="1002"/>
      <c r="AD13" s="1002"/>
      <c r="AE13" s="1002"/>
      <c r="AF13" s="1002">
        <f>+'[7]ENERO 2016'!$O$530</f>
        <v>85072300</v>
      </c>
      <c r="AG13" s="1002"/>
      <c r="AH13" s="1002"/>
      <c r="AI13" s="1002"/>
      <c r="AJ13" s="1002"/>
      <c r="AK13" s="1002"/>
      <c r="AL13" s="1002"/>
      <c r="AM13" s="1002"/>
      <c r="AN13" s="1002"/>
      <c r="AO13" s="1002"/>
      <c r="AP13" s="1002"/>
      <c r="AQ13" s="1002"/>
      <c r="AR13" s="1002"/>
      <c r="AS13" s="1002"/>
      <c r="AT13" s="1002">
        <f>+'[7]ENERO 2016'!$AD$530</f>
        <v>25179550</v>
      </c>
      <c r="AU13" s="1005">
        <f t="shared" si="3"/>
        <v>0.4699430288461538</v>
      </c>
      <c r="AV13" s="1002">
        <f t="shared" si="4"/>
        <v>97748150</v>
      </c>
      <c r="AW13" s="1002">
        <f t="shared" si="17"/>
        <v>0</v>
      </c>
      <c r="AX13" s="1002">
        <f t="shared" si="15"/>
        <v>0</v>
      </c>
      <c r="AY13" s="1002">
        <f t="shared" si="15"/>
        <v>0</v>
      </c>
      <c r="AZ13" s="1002">
        <f t="shared" si="6"/>
        <v>74927700</v>
      </c>
      <c r="BA13" s="1002">
        <f t="shared" si="6"/>
        <v>0</v>
      </c>
      <c r="BB13" s="1002">
        <f t="shared" si="6"/>
        <v>0</v>
      </c>
      <c r="BC13" s="1002">
        <f t="shared" si="6"/>
        <v>0</v>
      </c>
      <c r="BD13" s="1002">
        <f t="shared" si="6"/>
        <v>0</v>
      </c>
      <c r="BE13" s="1002">
        <f t="shared" si="6"/>
        <v>0</v>
      </c>
      <c r="BF13" s="1002">
        <f t="shared" si="6"/>
        <v>0</v>
      </c>
      <c r="BG13" s="1002">
        <f t="shared" si="6"/>
        <v>0</v>
      </c>
      <c r="BH13" s="1002">
        <f t="shared" si="6"/>
        <v>0</v>
      </c>
      <c r="BI13" s="1002">
        <f t="shared" si="6"/>
        <v>0</v>
      </c>
      <c r="BJ13" s="1002">
        <f t="shared" si="6"/>
        <v>0</v>
      </c>
      <c r="BK13" s="1002">
        <f t="shared" si="6"/>
        <v>0</v>
      </c>
      <c r="BL13" s="1002"/>
      <c r="BM13" s="1002"/>
      <c r="BN13" s="1002">
        <f t="shared" si="7"/>
        <v>22820450</v>
      </c>
      <c r="BO13" s="1005">
        <f t="shared" si="8"/>
        <v>0.40707839903846155</v>
      </c>
      <c r="BP13" s="1002">
        <f t="shared" si="9"/>
        <v>84672307</v>
      </c>
      <c r="BQ13" s="1002"/>
      <c r="BR13" s="1002"/>
      <c r="BS13" s="1002"/>
      <c r="BT13" s="1002">
        <f>+'[7]ENERO 2016'!$H$531+'[7]ENERO 2016'!$H$533+'[7]ENERO 2016'!$H$535+'[7]ENERO 2016'!$H$537+'[7]ENERO 2016'!$H$540+'[7]ENERO 2016'!$H$542</f>
        <v>84672307</v>
      </c>
      <c r="BU13" s="1002"/>
      <c r="BV13" s="1002"/>
      <c r="BW13" s="1002"/>
      <c r="BX13" s="1002"/>
      <c r="BY13" s="1002"/>
      <c r="BZ13" s="1002"/>
      <c r="CA13" s="1002"/>
      <c r="CB13" s="1002"/>
      <c r="CC13" s="1002"/>
      <c r="CD13" s="1002"/>
      <c r="CE13" s="1002"/>
      <c r="CF13" s="1002"/>
      <c r="CG13" s="1002"/>
      <c r="CH13" s="1002"/>
      <c r="CI13" s="1005">
        <f t="shared" si="10"/>
        <v>0.59292160096153845</v>
      </c>
      <c r="CJ13" s="1002">
        <f t="shared" si="11"/>
        <v>123327693</v>
      </c>
      <c r="CK13" s="1002">
        <f t="shared" si="12"/>
        <v>0</v>
      </c>
      <c r="CL13" s="1002">
        <f t="shared" si="12"/>
        <v>0</v>
      </c>
      <c r="CM13" s="1002">
        <f t="shared" si="12"/>
        <v>0</v>
      </c>
      <c r="CN13" s="1002">
        <f t="shared" si="12"/>
        <v>75327693</v>
      </c>
      <c r="CO13" s="1002">
        <f t="shared" si="12"/>
        <v>0</v>
      </c>
      <c r="CP13" s="1002">
        <f t="shared" si="12"/>
        <v>0</v>
      </c>
      <c r="CQ13" s="1002">
        <f t="shared" si="16"/>
        <v>0</v>
      </c>
      <c r="CR13" s="1002">
        <f t="shared" si="16"/>
        <v>0</v>
      </c>
      <c r="CS13" s="1002">
        <f t="shared" si="16"/>
        <v>0</v>
      </c>
      <c r="CT13" s="1002">
        <f t="shared" si="13"/>
        <v>0</v>
      </c>
      <c r="CU13" s="1002">
        <f t="shared" si="13"/>
        <v>0</v>
      </c>
      <c r="CV13" s="1002">
        <f t="shared" si="13"/>
        <v>0</v>
      </c>
      <c r="CW13" s="1002">
        <f t="shared" si="14"/>
        <v>0</v>
      </c>
      <c r="CX13" s="1002">
        <f t="shared" si="14"/>
        <v>0</v>
      </c>
      <c r="CY13" s="1002">
        <f t="shared" si="14"/>
        <v>0</v>
      </c>
      <c r="CZ13" s="1002">
        <f t="shared" si="14"/>
        <v>0</v>
      </c>
      <c r="DA13" s="1002">
        <f t="shared" si="14"/>
        <v>0</v>
      </c>
      <c r="DB13" s="1002">
        <f t="shared" si="14"/>
        <v>48000000</v>
      </c>
    </row>
    <row r="14" spans="1:106" ht="54.75" customHeight="1" x14ac:dyDescent="0.25">
      <c r="A14" s="1495"/>
      <c r="B14" s="1498" t="s">
        <v>4302</v>
      </c>
      <c r="C14" s="1047" t="s">
        <v>4359</v>
      </c>
      <c r="D14" s="1008" t="s">
        <v>4600</v>
      </c>
      <c r="E14" s="1034">
        <v>510</v>
      </c>
      <c r="F14" s="1049" t="s">
        <v>4446</v>
      </c>
      <c r="G14" s="1002">
        <f t="shared" si="0"/>
        <v>65000000</v>
      </c>
      <c r="H14" s="1002"/>
      <c r="I14" s="1002"/>
      <c r="J14" s="1002"/>
      <c r="K14" s="1002">
        <v>65000000</v>
      </c>
      <c r="L14" s="1002"/>
      <c r="M14" s="1002"/>
      <c r="N14" s="1002"/>
      <c r="O14" s="1002"/>
      <c r="P14" s="1002"/>
      <c r="Q14" s="1002"/>
      <c r="R14" s="1002"/>
      <c r="S14" s="1002"/>
      <c r="T14" s="1002"/>
      <c r="U14" s="1002"/>
      <c r="V14" s="1002"/>
      <c r="W14" s="1002"/>
      <c r="X14" s="1002"/>
      <c r="Y14" s="1002"/>
      <c r="AA14" s="1005">
        <f t="shared" si="1"/>
        <v>0.37164615384615385</v>
      </c>
      <c r="AB14" s="1002">
        <f t="shared" si="2"/>
        <v>24157000</v>
      </c>
      <c r="AC14" s="1002"/>
      <c r="AD14" s="1002"/>
      <c r="AE14" s="1002"/>
      <c r="AF14" s="1002">
        <f>+'[7]ENERO 2016'!$O$550</f>
        <v>24157000</v>
      </c>
      <c r="AG14" s="1002"/>
      <c r="AH14" s="1002"/>
      <c r="AI14" s="1002"/>
      <c r="AJ14" s="1002"/>
      <c r="AK14" s="1002"/>
      <c r="AL14" s="1002"/>
      <c r="AM14" s="1002"/>
      <c r="AN14" s="1002"/>
      <c r="AO14" s="1002"/>
      <c r="AP14" s="1002"/>
      <c r="AQ14" s="1002"/>
      <c r="AR14" s="1002"/>
      <c r="AS14" s="1002"/>
      <c r="AT14" s="1002"/>
      <c r="AU14" s="1005">
        <f t="shared" si="3"/>
        <v>0.62835384615384615</v>
      </c>
      <c r="AV14" s="1002">
        <f t="shared" si="4"/>
        <v>40843000</v>
      </c>
      <c r="AW14" s="1002">
        <f t="shared" si="17"/>
        <v>0</v>
      </c>
      <c r="AX14" s="1002">
        <f t="shared" si="15"/>
        <v>0</v>
      </c>
      <c r="AY14" s="1002">
        <f t="shared" si="15"/>
        <v>0</v>
      </c>
      <c r="AZ14" s="1002">
        <f t="shared" si="6"/>
        <v>40843000</v>
      </c>
      <c r="BA14" s="1002">
        <f t="shared" si="6"/>
        <v>0</v>
      </c>
      <c r="BB14" s="1002">
        <f t="shared" si="6"/>
        <v>0</v>
      </c>
      <c r="BC14" s="1002">
        <f>+N14-AI14</f>
        <v>0</v>
      </c>
      <c r="BD14" s="1002">
        <f>+O14-AJ14</f>
        <v>0</v>
      </c>
      <c r="BE14" s="1002">
        <f>+P14-AK14</f>
        <v>0</v>
      </c>
      <c r="BF14" s="1002">
        <f t="shared" si="6"/>
        <v>0</v>
      </c>
      <c r="BG14" s="1002">
        <f t="shared" si="6"/>
        <v>0</v>
      </c>
      <c r="BH14" s="1002">
        <f t="shared" si="6"/>
        <v>0</v>
      </c>
      <c r="BI14" s="1002">
        <f t="shared" si="6"/>
        <v>0</v>
      </c>
      <c r="BJ14" s="1002">
        <f t="shared" si="6"/>
        <v>0</v>
      </c>
      <c r="BK14" s="1002">
        <f t="shared" si="6"/>
        <v>0</v>
      </c>
      <c r="BL14" s="1002">
        <f>+W14-AR14</f>
        <v>0</v>
      </c>
      <c r="BM14" s="1002">
        <f>+X14-AS14</f>
        <v>0</v>
      </c>
      <c r="BN14" s="1002">
        <f t="shared" si="7"/>
        <v>0</v>
      </c>
      <c r="BO14" s="1005">
        <f t="shared" si="8"/>
        <v>0.36618076923076925</v>
      </c>
      <c r="BP14" s="1002">
        <f t="shared" si="9"/>
        <v>23801750</v>
      </c>
      <c r="BQ14" s="1002"/>
      <c r="BR14" s="1002"/>
      <c r="BS14" s="1002"/>
      <c r="BT14" s="1002">
        <f>+'[7]ENERO 2016'!$H$548</f>
        <v>23801750</v>
      </c>
      <c r="BU14" s="1002"/>
      <c r="BV14" s="1002"/>
      <c r="BW14" s="1002"/>
      <c r="BX14" s="1002"/>
      <c r="BY14" s="1002"/>
      <c r="BZ14" s="1002"/>
      <c r="CA14" s="1002"/>
      <c r="CB14" s="1002"/>
      <c r="CC14" s="1002"/>
      <c r="CD14" s="1002"/>
      <c r="CE14" s="1002"/>
      <c r="CF14" s="1002"/>
      <c r="CG14" s="1002"/>
      <c r="CH14" s="1002"/>
      <c r="CI14" s="1005">
        <f t="shared" si="10"/>
        <v>0.63381923076923075</v>
      </c>
      <c r="CJ14" s="1002">
        <f t="shared" si="11"/>
        <v>41198250</v>
      </c>
      <c r="CK14" s="1002">
        <f t="shared" si="12"/>
        <v>0</v>
      </c>
      <c r="CL14" s="1002">
        <f t="shared" si="12"/>
        <v>0</v>
      </c>
      <c r="CM14" s="1002">
        <f t="shared" si="12"/>
        <v>0</v>
      </c>
      <c r="CN14" s="1002">
        <f t="shared" si="12"/>
        <v>41198250</v>
      </c>
      <c r="CO14" s="1002">
        <f t="shared" si="12"/>
        <v>0</v>
      </c>
      <c r="CP14" s="1002">
        <f t="shared" si="12"/>
        <v>0</v>
      </c>
      <c r="CQ14" s="1002">
        <f t="shared" si="16"/>
        <v>0</v>
      </c>
      <c r="CR14" s="1002">
        <f t="shared" si="16"/>
        <v>0</v>
      </c>
      <c r="CS14" s="1002">
        <f t="shared" si="16"/>
        <v>0</v>
      </c>
      <c r="CT14" s="1002">
        <f t="shared" si="13"/>
        <v>0</v>
      </c>
      <c r="CU14" s="1002">
        <f t="shared" si="13"/>
        <v>0</v>
      </c>
      <c r="CV14" s="1002">
        <f t="shared" si="13"/>
        <v>0</v>
      </c>
      <c r="CW14" s="1002">
        <f t="shared" si="14"/>
        <v>0</v>
      </c>
      <c r="CX14" s="1002">
        <f t="shared" si="14"/>
        <v>0</v>
      </c>
      <c r="CY14" s="1002">
        <f t="shared" si="14"/>
        <v>0</v>
      </c>
      <c r="CZ14" s="1002">
        <f t="shared" si="14"/>
        <v>0</v>
      </c>
      <c r="DA14" s="1002">
        <f t="shared" si="14"/>
        <v>0</v>
      </c>
      <c r="DB14" s="1002">
        <f t="shared" si="14"/>
        <v>0</v>
      </c>
    </row>
    <row r="15" spans="1:106" ht="49.5" customHeight="1" x14ac:dyDescent="0.25">
      <c r="A15" s="1495"/>
      <c r="B15" s="1499"/>
      <c r="C15" s="1047" t="s">
        <v>4429</v>
      </c>
      <c r="D15" s="1008" t="s">
        <v>4601</v>
      </c>
      <c r="E15" s="1034">
        <v>510</v>
      </c>
      <c r="F15" s="1049" t="s">
        <v>4446</v>
      </c>
      <c r="G15" s="1002">
        <f t="shared" si="0"/>
        <v>32000000</v>
      </c>
      <c r="H15" s="1002"/>
      <c r="I15" s="1002"/>
      <c r="J15" s="1002"/>
      <c r="K15" s="1002">
        <v>1568554</v>
      </c>
      <c r="L15" s="1002"/>
      <c r="M15" s="1002"/>
      <c r="N15" s="1002"/>
      <c r="O15" s="1002"/>
      <c r="P15" s="1002"/>
      <c r="Q15" s="1002"/>
      <c r="R15" s="1002"/>
      <c r="S15" s="1002">
        <v>30431446</v>
      </c>
      <c r="T15" s="1002"/>
      <c r="U15" s="1002"/>
      <c r="V15" s="1002"/>
      <c r="W15" s="1002"/>
      <c r="X15" s="1002"/>
      <c r="Y15" s="1002"/>
      <c r="AA15" s="1005">
        <f t="shared" si="1"/>
        <v>0.65906246874999996</v>
      </c>
      <c r="AB15" s="1002">
        <f t="shared" si="2"/>
        <v>21089999</v>
      </c>
      <c r="AC15" s="1002"/>
      <c r="AD15" s="1002"/>
      <c r="AE15" s="1002"/>
      <c r="AF15" s="1002"/>
      <c r="AG15" s="1002"/>
      <c r="AH15" s="1002"/>
      <c r="AI15" s="1002"/>
      <c r="AJ15" s="1002"/>
      <c r="AK15" s="1002"/>
      <c r="AL15" s="1002"/>
      <c r="AM15" s="1002"/>
      <c r="AN15" s="1002">
        <f>+'[7]ENERO 2016'!$W$559</f>
        <v>21089999</v>
      </c>
      <c r="AO15" s="1002"/>
      <c r="AP15" s="1002"/>
      <c r="AQ15" s="1002"/>
      <c r="AR15" s="1002"/>
      <c r="AS15" s="1002"/>
      <c r="AT15" s="1002"/>
      <c r="AU15" s="1005">
        <f t="shared" si="3"/>
        <v>0.34093753125000004</v>
      </c>
      <c r="AV15" s="1002">
        <f t="shared" si="4"/>
        <v>10910001</v>
      </c>
      <c r="AW15" s="1002">
        <f t="shared" si="17"/>
        <v>0</v>
      </c>
      <c r="AX15" s="1002">
        <f t="shared" si="15"/>
        <v>0</v>
      </c>
      <c r="AY15" s="1002">
        <f t="shared" si="15"/>
        <v>0</v>
      </c>
      <c r="AZ15" s="1002">
        <f t="shared" si="6"/>
        <v>1568554</v>
      </c>
      <c r="BA15" s="1002">
        <f t="shared" si="6"/>
        <v>0</v>
      </c>
      <c r="BB15" s="1002">
        <f t="shared" si="6"/>
        <v>0</v>
      </c>
      <c r="BC15" s="1002">
        <f t="shared" si="6"/>
        <v>0</v>
      </c>
      <c r="BD15" s="1002">
        <f t="shared" si="6"/>
        <v>0</v>
      </c>
      <c r="BE15" s="1002">
        <f t="shared" si="6"/>
        <v>0</v>
      </c>
      <c r="BF15" s="1002">
        <f t="shared" si="6"/>
        <v>0</v>
      </c>
      <c r="BG15" s="1002">
        <f t="shared" si="6"/>
        <v>0</v>
      </c>
      <c r="BH15" s="1002">
        <f t="shared" si="6"/>
        <v>9341447</v>
      </c>
      <c r="BI15" s="1002">
        <f t="shared" si="6"/>
        <v>0</v>
      </c>
      <c r="BJ15" s="1002">
        <f t="shared" si="6"/>
        <v>0</v>
      </c>
      <c r="BK15" s="1002">
        <f t="shared" si="6"/>
        <v>0</v>
      </c>
      <c r="BL15" s="1002"/>
      <c r="BM15" s="1002"/>
      <c r="BN15" s="1002">
        <f t="shared" si="7"/>
        <v>0</v>
      </c>
      <c r="BO15" s="1005">
        <f t="shared" si="8"/>
        <v>0.65873334375000003</v>
      </c>
      <c r="BP15" s="1002">
        <f t="shared" si="9"/>
        <v>21079467</v>
      </c>
      <c r="BQ15" s="1002"/>
      <c r="BR15" s="1002"/>
      <c r="BS15" s="1002"/>
      <c r="BT15" s="1002"/>
      <c r="BU15" s="1002"/>
      <c r="BV15" s="1002"/>
      <c r="BW15" s="1002"/>
      <c r="BX15" s="1002"/>
      <c r="BY15" s="1002"/>
      <c r="BZ15" s="1002"/>
      <c r="CA15" s="1002"/>
      <c r="CB15" s="1002">
        <f>+'[7]ENERO 2016'!$H$557</f>
        <v>21079467</v>
      </c>
      <c r="CC15" s="1002"/>
      <c r="CD15" s="1002"/>
      <c r="CE15" s="1002"/>
      <c r="CF15" s="1002"/>
      <c r="CG15" s="1002"/>
      <c r="CH15" s="1002"/>
      <c r="CI15" s="1005">
        <f t="shared" si="10"/>
        <v>0.34126665624999997</v>
      </c>
      <c r="CJ15" s="1002">
        <f t="shared" si="11"/>
        <v>10920533</v>
      </c>
      <c r="CK15" s="1002">
        <f t="shared" si="12"/>
        <v>0</v>
      </c>
      <c r="CL15" s="1002">
        <f t="shared" si="12"/>
        <v>0</v>
      </c>
      <c r="CM15" s="1002">
        <f t="shared" si="12"/>
        <v>0</v>
      </c>
      <c r="CN15" s="1002">
        <f t="shared" si="12"/>
        <v>1568554</v>
      </c>
      <c r="CO15" s="1002">
        <f t="shared" si="12"/>
        <v>0</v>
      </c>
      <c r="CP15" s="1002">
        <f t="shared" si="12"/>
        <v>0</v>
      </c>
      <c r="CQ15" s="1002">
        <f t="shared" si="16"/>
        <v>0</v>
      </c>
      <c r="CR15" s="1002">
        <f t="shared" si="16"/>
        <v>0</v>
      </c>
      <c r="CS15" s="1002">
        <f t="shared" si="16"/>
        <v>0</v>
      </c>
      <c r="CT15" s="1002">
        <f t="shared" si="13"/>
        <v>0</v>
      </c>
      <c r="CU15" s="1002">
        <f t="shared" si="13"/>
        <v>0</v>
      </c>
      <c r="CV15" s="1002">
        <f t="shared" si="13"/>
        <v>9351979</v>
      </c>
      <c r="CW15" s="1002">
        <f t="shared" si="14"/>
        <v>0</v>
      </c>
      <c r="CX15" s="1002">
        <f t="shared" si="14"/>
        <v>0</v>
      </c>
      <c r="CY15" s="1002">
        <f t="shared" si="14"/>
        <v>0</v>
      </c>
      <c r="CZ15" s="1002">
        <f t="shared" si="14"/>
        <v>0</v>
      </c>
      <c r="DA15" s="1002">
        <f t="shared" si="14"/>
        <v>0</v>
      </c>
      <c r="DB15" s="1002">
        <f t="shared" si="14"/>
        <v>0</v>
      </c>
    </row>
    <row r="16" spans="1:106" ht="37.5" customHeight="1" x14ac:dyDescent="0.25">
      <c r="A16" s="1495"/>
      <c r="B16" s="1500"/>
      <c r="C16" s="1047" t="s">
        <v>4430</v>
      </c>
      <c r="D16" s="1008" t="s">
        <v>4595</v>
      </c>
      <c r="E16" s="1034">
        <v>510</v>
      </c>
      <c r="F16" s="1049" t="s">
        <v>4451</v>
      </c>
      <c r="G16" s="1002">
        <f t="shared" si="0"/>
        <v>4000000</v>
      </c>
      <c r="H16" s="1002"/>
      <c r="I16" s="1002"/>
      <c r="J16" s="1002"/>
      <c r="K16" s="1002"/>
      <c r="L16" s="1002"/>
      <c r="M16" s="1002"/>
      <c r="N16" s="1002"/>
      <c r="O16" s="1002"/>
      <c r="P16" s="1002"/>
      <c r="Q16" s="1002"/>
      <c r="R16" s="1002"/>
      <c r="S16" s="1002"/>
      <c r="T16" s="1002"/>
      <c r="U16" s="1002"/>
      <c r="V16" s="1002"/>
      <c r="W16" s="1002"/>
      <c r="X16" s="1002"/>
      <c r="Y16" s="1002">
        <v>4000000</v>
      </c>
      <c r="AA16" s="1005">
        <f t="shared" si="1"/>
        <v>0</v>
      </c>
      <c r="AB16" s="1002">
        <f t="shared" si="2"/>
        <v>0</v>
      </c>
      <c r="AC16" s="1002"/>
      <c r="AD16" s="1002"/>
      <c r="AE16" s="1002"/>
      <c r="AF16" s="1002"/>
      <c r="AG16" s="1002"/>
      <c r="AH16" s="1002"/>
      <c r="AI16" s="1002"/>
      <c r="AJ16" s="1002"/>
      <c r="AK16" s="1002"/>
      <c r="AL16" s="1002"/>
      <c r="AM16" s="1002"/>
      <c r="AN16" s="1002"/>
      <c r="AO16" s="1002"/>
      <c r="AP16" s="1002"/>
      <c r="AQ16" s="1002"/>
      <c r="AR16" s="1002"/>
      <c r="AS16" s="1002"/>
      <c r="AT16" s="1002"/>
      <c r="AU16" s="1005">
        <f t="shared" si="3"/>
        <v>1</v>
      </c>
      <c r="AV16" s="1002">
        <f t="shared" si="4"/>
        <v>4000000</v>
      </c>
      <c r="AW16" s="1002">
        <f t="shared" si="17"/>
        <v>0</v>
      </c>
      <c r="AX16" s="1002">
        <f t="shared" si="15"/>
        <v>0</v>
      </c>
      <c r="AY16" s="1002">
        <f t="shared" si="15"/>
        <v>0</v>
      </c>
      <c r="AZ16" s="1002">
        <f t="shared" si="6"/>
        <v>0</v>
      </c>
      <c r="BA16" s="1002">
        <f t="shared" si="6"/>
        <v>0</v>
      </c>
      <c r="BB16" s="1002">
        <f t="shared" si="6"/>
        <v>0</v>
      </c>
      <c r="BC16" s="1002">
        <f t="shared" si="6"/>
        <v>0</v>
      </c>
      <c r="BD16" s="1002">
        <f t="shared" si="6"/>
        <v>0</v>
      </c>
      <c r="BE16" s="1002">
        <f t="shared" si="6"/>
        <v>0</v>
      </c>
      <c r="BF16" s="1002">
        <f t="shared" si="6"/>
        <v>0</v>
      </c>
      <c r="BG16" s="1002">
        <f t="shared" si="6"/>
        <v>0</v>
      </c>
      <c r="BH16" s="1002">
        <f t="shared" si="6"/>
        <v>0</v>
      </c>
      <c r="BI16" s="1002">
        <f t="shared" si="6"/>
        <v>0</v>
      </c>
      <c r="BJ16" s="1002">
        <f t="shared" si="6"/>
        <v>0</v>
      </c>
      <c r="BK16" s="1002">
        <f t="shared" si="6"/>
        <v>0</v>
      </c>
      <c r="BL16" s="1002"/>
      <c r="BM16" s="1002"/>
      <c r="BN16" s="1002">
        <f t="shared" si="7"/>
        <v>4000000</v>
      </c>
      <c r="BO16" s="1005">
        <f t="shared" si="8"/>
        <v>0</v>
      </c>
      <c r="BP16" s="1002">
        <f t="shared" si="9"/>
        <v>0</v>
      </c>
      <c r="BQ16" s="1002"/>
      <c r="BR16" s="1002"/>
      <c r="BS16" s="1002"/>
      <c r="BT16" s="1002"/>
      <c r="BU16" s="1002"/>
      <c r="BV16" s="1002"/>
      <c r="BW16" s="1002"/>
      <c r="BX16" s="1002"/>
      <c r="BY16" s="1002"/>
      <c r="BZ16" s="1002"/>
      <c r="CA16" s="1002"/>
      <c r="CB16" s="1002"/>
      <c r="CC16" s="1002"/>
      <c r="CD16" s="1002"/>
      <c r="CE16" s="1002"/>
      <c r="CF16" s="1002"/>
      <c r="CG16" s="1002"/>
      <c r="CH16" s="1002"/>
      <c r="CI16" s="1005">
        <f t="shared" si="10"/>
        <v>1</v>
      </c>
      <c r="CJ16" s="1002">
        <f t="shared" si="11"/>
        <v>4000000</v>
      </c>
      <c r="CK16" s="1002">
        <f t="shared" si="12"/>
        <v>0</v>
      </c>
      <c r="CL16" s="1002">
        <f t="shared" si="12"/>
        <v>0</v>
      </c>
      <c r="CM16" s="1002">
        <f t="shared" si="12"/>
        <v>0</v>
      </c>
      <c r="CN16" s="1002">
        <f t="shared" si="12"/>
        <v>0</v>
      </c>
      <c r="CO16" s="1002">
        <f t="shared" si="12"/>
        <v>0</v>
      </c>
      <c r="CP16" s="1002">
        <f t="shared" si="12"/>
        <v>0</v>
      </c>
      <c r="CQ16" s="1002">
        <f t="shared" si="16"/>
        <v>0</v>
      </c>
      <c r="CR16" s="1002">
        <f t="shared" si="16"/>
        <v>0</v>
      </c>
      <c r="CS16" s="1002">
        <f t="shared" si="16"/>
        <v>0</v>
      </c>
      <c r="CT16" s="1002">
        <f t="shared" si="13"/>
        <v>0</v>
      </c>
      <c r="CU16" s="1002">
        <f t="shared" si="13"/>
        <v>0</v>
      </c>
      <c r="CV16" s="1002">
        <f t="shared" si="13"/>
        <v>0</v>
      </c>
      <c r="CW16" s="1002">
        <f t="shared" si="14"/>
        <v>0</v>
      </c>
      <c r="CX16" s="1002">
        <f t="shared" si="14"/>
        <v>0</v>
      </c>
      <c r="CY16" s="1002">
        <f t="shared" si="14"/>
        <v>0</v>
      </c>
      <c r="CZ16" s="1002">
        <f t="shared" si="14"/>
        <v>0</v>
      </c>
      <c r="DA16" s="1002">
        <f t="shared" si="14"/>
        <v>0</v>
      </c>
      <c r="DB16" s="1002">
        <f t="shared" si="14"/>
        <v>4000000</v>
      </c>
    </row>
    <row r="17" spans="1:106" ht="48" customHeight="1" x14ac:dyDescent="0.25">
      <c r="A17" s="1495"/>
      <c r="B17" s="1498" t="s">
        <v>4303</v>
      </c>
      <c r="C17" s="1047" t="s">
        <v>4360</v>
      </c>
      <c r="D17" s="1008" t="s">
        <v>4479</v>
      </c>
      <c r="E17" s="1034">
        <v>510</v>
      </c>
      <c r="F17" s="1049" t="s">
        <v>4446</v>
      </c>
      <c r="G17" s="1002">
        <f t="shared" si="0"/>
        <v>17000000</v>
      </c>
      <c r="H17" s="1002"/>
      <c r="I17" s="1002"/>
      <c r="J17" s="1002"/>
      <c r="K17" s="1002">
        <v>17000000</v>
      </c>
      <c r="L17" s="1002"/>
      <c r="M17" s="1002"/>
      <c r="N17" s="1002"/>
      <c r="O17" s="1002"/>
      <c r="P17" s="1002"/>
      <c r="Q17" s="1002"/>
      <c r="R17" s="1002"/>
      <c r="S17" s="1002"/>
      <c r="T17" s="1002"/>
      <c r="U17" s="1002"/>
      <c r="V17" s="1002"/>
      <c r="W17" s="1002"/>
      <c r="X17" s="1002"/>
      <c r="Y17" s="1002"/>
      <c r="AA17" s="1005">
        <f t="shared" si="1"/>
        <v>0</v>
      </c>
      <c r="AB17" s="1002">
        <f t="shared" si="2"/>
        <v>0</v>
      </c>
      <c r="AC17" s="1002"/>
      <c r="AD17" s="1002"/>
      <c r="AE17" s="1002"/>
      <c r="AF17" s="1002"/>
      <c r="AG17" s="1002"/>
      <c r="AH17" s="1002"/>
      <c r="AI17" s="1002"/>
      <c r="AJ17" s="1002"/>
      <c r="AK17" s="1002"/>
      <c r="AL17" s="1002"/>
      <c r="AM17" s="1002"/>
      <c r="AN17" s="1002"/>
      <c r="AO17" s="1002"/>
      <c r="AP17" s="1002"/>
      <c r="AQ17" s="1002"/>
      <c r="AR17" s="1002"/>
      <c r="AS17" s="1002"/>
      <c r="AT17" s="1002"/>
      <c r="AU17" s="1005">
        <f t="shared" si="3"/>
        <v>1</v>
      </c>
      <c r="AV17" s="1002">
        <f t="shared" si="4"/>
        <v>17000000</v>
      </c>
      <c r="AW17" s="1002">
        <f t="shared" si="17"/>
        <v>0</v>
      </c>
      <c r="AX17" s="1002">
        <f t="shared" si="15"/>
        <v>0</v>
      </c>
      <c r="AY17" s="1002">
        <f t="shared" si="15"/>
        <v>0</v>
      </c>
      <c r="AZ17" s="1002">
        <f t="shared" si="6"/>
        <v>17000000</v>
      </c>
      <c r="BA17" s="1002">
        <f t="shared" si="6"/>
        <v>0</v>
      </c>
      <c r="BB17" s="1002">
        <f>+M17-AH17</f>
        <v>0</v>
      </c>
      <c r="BC17" s="1002">
        <f t="shared" si="6"/>
        <v>0</v>
      </c>
      <c r="BD17" s="1002">
        <f t="shared" si="6"/>
        <v>0</v>
      </c>
      <c r="BE17" s="1002">
        <f t="shared" si="6"/>
        <v>0</v>
      </c>
      <c r="BF17" s="1002">
        <f t="shared" si="6"/>
        <v>0</v>
      </c>
      <c r="BG17" s="1002">
        <f t="shared" si="6"/>
        <v>0</v>
      </c>
      <c r="BH17" s="1002">
        <f t="shared" si="6"/>
        <v>0</v>
      </c>
      <c r="BI17" s="1002">
        <f t="shared" si="6"/>
        <v>0</v>
      </c>
      <c r="BJ17" s="1002">
        <f t="shared" si="6"/>
        <v>0</v>
      </c>
      <c r="BK17" s="1002">
        <f t="shared" si="6"/>
        <v>0</v>
      </c>
      <c r="BL17" s="1002"/>
      <c r="BM17" s="1002"/>
      <c r="BN17" s="1002">
        <f t="shared" si="7"/>
        <v>0</v>
      </c>
      <c r="BO17" s="1005">
        <f t="shared" si="8"/>
        <v>0</v>
      </c>
      <c r="BP17" s="1002">
        <f t="shared" si="9"/>
        <v>0</v>
      </c>
      <c r="BQ17" s="1002"/>
      <c r="BR17" s="1002"/>
      <c r="BS17" s="1002"/>
      <c r="BT17" s="1002"/>
      <c r="BU17" s="1002"/>
      <c r="BV17" s="1002"/>
      <c r="BW17" s="1002"/>
      <c r="BX17" s="1002"/>
      <c r="BY17" s="1002"/>
      <c r="BZ17" s="1002"/>
      <c r="CA17" s="1002"/>
      <c r="CB17" s="1002"/>
      <c r="CC17" s="1002"/>
      <c r="CD17" s="1002"/>
      <c r="CE17" s="1002"/>
      <c r="CF17" s="1002"/>
      <c r="CG17" s="1002"/>
      <c r="CH17" s="1002"/>
      <c r="CI17" s="1005">
        <f t="shared" si="10"/>
        <v>1</v>
      </c>
      <c r="CJ17" s="1002">
        <f t="shared" si="11"/>
        <v>17000000</v>
      </c>
      <c r="CK17" s="1002">
        <f t="shared" si="12"/>
        <v>0</v>
      </c>
      <c r="CL17" s="1002">
        <f t="shared" si="12"/>
        <v>0</v>
      </c>
      <c r="CM17" s="1002">
        <f t="shared" si="12"/>
        <v>0</v>
      </c>
      <c r="CN17" s="1002">
        <f t="shared" si="12"/>
        <v>17000000</v>
      </c>
      <c r="CO17" s="1002">
        <f t="shared" si="12"/>
        <v>0</v>
      </c>
      <c r="CP17" s="1002">
        <f t="shared" si="12"/>
        <v>0</v>
      </c>
      <c r="CQ17" s="1002">
        <f t="shared" si="16"/>
        <v>0</v>
      </c>
      <c r="CR17" s="1002">
        <f t="shared" si="16"/>
        <v>0</v>
      </c>
      <c r="CS17" s="1002">
        <f>+P17-BY17</f>
        <v>0</v>
      </c>
      <c r="CT17" s="1002">
        <f t="shared" si="13"/>
        <v>0</v>
      </c>
      <c r="CU17" s="1002">
        <f t="shared" si="13"/>
        <v>0</v>
      </c>
      <c r="CV17" s="1002">
        <f t="shared" si="13"/>
        <v>0</v>
      </c>
      <c r="CW17" s="1002">
        <f t="shared" si="14"/>
        <v>0</v>
      </c>
      <c r="CX17" s="1002">
        <f t="shared" si="14"/>
        <v>0</v>
      </c>
      <c r="CY17" s="1002">
        <f t="shared" si="14"/>
        <v>0</v>
      </c>
      <c r="CZ17" s="1002">
        <f t="shared" si="14"/>
        <v>0</v>
      </c>
      <c r="DA17" s="1002">
        <f>+X17-CG17</f>
        <v>0</v>
      </c>
      <c r="DB17" s="1002">
        <f t="shared" si="14"/>
        <v>0</v>
      </c>
    </row>
    <row r="18" spans="1:106" ht="28.5" customHeight="1" x14ac:dyDescent="0.25">
      <c r="A18" s="1496"/>
      <c r="B18" s="1500"/>
      <c r="C18" s="1047" t="s">
        <v>4431</v>
      </c>
      <c r="D18" s="1008" t="s">
        <v>4480</v>
      </c>
      <c r="E18" s="1034">
        <v>510</v>
      </c>
      <c r="F18" s="1049" t="s">
        <v>4605</v>
      </c>
      <c r="G18" s="1002">
        <f t="shared" si="0"/>
        <v>61000000</v>
      </c>
      <c r="H18" s="1002"/>
      <c r="I18" s="1002"/>
      <c r="J18" s="1002"/>
      <c r="K18" s="1002">
        <v>40000000</v>
      </c>
      <c r="L18" s="1002"/>
      <c r="M18" s="1002"/>
      <c r="N18" s="1002"/>
      <c r="O18" s="1002"/>
      <c r="P18" s="1002"/>
      <c r="Q18" s="1002"/>
      <c r="R18" s="1002"/>
      <c r="S18" s="1002"/>
      <c r="T18" s="1002"/>
      <c r="U18" s="1002"/>
      <c r="V18" s="1002"/>
      <c r="W18" s="1002"/>
      <c r="X18" s="1002"/>
      <c r="Y18" s="1002">
        <v>21000000</v>
      </c>
      <c r="AA18" s="1005">
        <f t="shared" si="1"/>
        <v>0.47509114754098358</v>
      </c>
      <c r="AB18" s="1002">
        <f t="shared" si="2"/>
        <v>28980560</v>
      </c>
      <c r="AC18" s="1002"/>
      <c r="AD18" s="1002"/>
      <c r="AE18" s="1002"/>
      <c r="AF18" s="1002">
        <f>+'[7]ENERO 2016'!$O$580</f>
        <v>28980560</v>
      </c>
      <c r="AG18" s="1002"/>
      <c r="AH18" s="1002"/>
      <c r="AI18" s="1002"/>
      <c r="AJ18" s="1002"/>
      <c r="AK18" s="1002"/>
      <c r="AL18" s="1002"/>
      <c r="AM18" s="1002"/>
      <c r="AN18" s="1002"/>
      <c r="AO18" s="1002"/>
      <c r="AP18" s="1002"/>
      <c r="AQ18" s="1002"/>
      <c r="AR18" s="1002"/>
      <c r="AS18" s="1002"/>
      <c r="AT18" s="1002"/>
      <c r="AU18" s="1005">
        <f t="shared" si="3"/>
        <v>0.52490885245901642</v>
      </c>
      <c r="AV18" s="1002">
        <f t="shared" si="4"/>
        <v>32019440</v>
      </c>
      <c r="AW18" s="1002">
        <f t="shared" si="17"/>
        <v>0</v>
      </c>
      <c r="AX18" s="1002">
        <f t="shared" si="15"/>
        <v>0</v>
      </c>
      <c r="AY18" s="1002">
        <f t="shared" si="15"/>
        <v>0</v>
      </c>
      <c r="AZ18" s="1002">
        <f t="shared" si="6"/>
        <v>11019440</v>
      </c>
      <c r="BA18" s="1002">
        <f t="shared" si="6"/>
        <v>0</v>
      </c>
      <c r="BB18" s="1002">
        <f t="shared" si="6"/>
        <v>0</v>
      </c>
      <c r="BC18" s="1002">
        <f t="shared" si="6"/>
        <v>0</v>
      </c>
      <c r="BD18" s="1002">
        <f t="shared" si="6"/>
        <v>0</v>
      </c>
      <c r="BE18" s="1002">
        <f t="shared" si="6"/>
        <v>0</v>
      </c>
      <c r="BF18" s="1002">
        <f t="shared" si="6"/>
        <v>0</v>
      </c>
      <c r="BG18" s="1002">
        <f t="shared" si="6"/>
        <v>0</v>
      </c>
      <c r="BH18" s="1002">
        <f t="shared" si="6"/>
        <v>0</v>
      </c>
      <c r="BI18" s="1002">
        <f t="shared" si="6"/>
        <v>0</v>
      </c>
      <c r="BJ18" s="1002">
        <f t="shared" si="6"/>
        <v>0</v>
      </c>
      <c r="BK18" s="1002">
        <f t="shared" si="6"/>
        <v>0</v>
      </c>
      <c r="BL18" s="1002"/>
      <c r="BM18" s="1002"/>
      <c r="BN18" s="1002">
        <f t="shared" si="7"/>
        <v>21000000</v>
      </c>
      <c r="BO18" s="1005">
        <f t="shared" si="8"/>
        <v>0.3621146557377049</v>
      </c>
      <c r="BP18" s="1002">
        <f t="shared" si="9"/>
        <v>22088994</v>
      </c>
      <c r="BQ18" s="1002"/>
      <c r="BR18" s="1002"/>
      <c r="BS18" s="1002"/>
      <c r="BT18" s="1002">
        <f>+'[7]ENERO 2016'!$H$578</f>
        <v>22088994</v>
      </c>
      <c r="BU18" s="1002"/>
      <c r="BV18" s="1002"/>
      <c r="BW18" s="1002"/>
      <c r="BX18" s="1002"/>
      <c r="BY18" s="1002"/>
      <c r="BZ18" s="1002"/>
      <c r="CA18" s="1002"/>
      <c r="CB18" s="1002"/>
      <c r="CC18" s="1002"/>
      <c r="CD18" s="1002"/>
      <c r="CE18" s="1002"/>
      <c r="CF18" s="1002"/>
      <c r="CG18" s="1002"/>
      <c r="CH18" s="1002"/>
      <c r="CI18" s="1005">
        <f t="shared" si="10"/>
        <v>0.63788534426229515</v>
      </c>
      <c r="CJ18" s="1002">
        <f t="shared" si="11"/>
        <v>38911006</v>
      </c>
      <c r="CK18" s="1002">
        <f t="shared" si="12"/>
        <v>0</v>
      </c>
      <c r="CL18" s="1002">
        <f t="shared" si="12"/>
        <v>0</v>
      </c>
      <c r="CM18" s="1002">
        <f t="shared" si="12"/>
        <v>0</v>
      </c>
      <c r="CN18" s="1002">
        <f t="shared" si="12"/>
        <v>17911006</v>
      </c>
      <c r="CO18" s="1002">
        <f t="shared" si="12"/>
        <v>0</v>
      </c>
      <c r="CP18" s="1002">
        <f>M18-BV18</f>
        <v>0</v>
      </c>
      <c r="CQ18" s="1002">
        <f t="shared" si="16"/>
        <v>0</v>
      </c>
      <c r="CR18" s="1002">
        <f t="shared" si="16"/>
        <v>0</v>
      </c>
      <c r="CS18" s="1002">
        <f t="shared" si="16"/>
        <v>0</v>
      </c>
      <c r="CT18" s="1002">
        <f t="shared" si="13"/>
        <v>0</v>
      </c>
      <c r="CU18" s="1002">
        <f t="shared" si="13"/>
        <v>0</v>
      </c>
      <c r="CV18" s="1002">
        <f t="shared" si="13"/>
        <v>0</v>
      </c>
      <c r="CW18" s="1002">
        <f t="shared" si="14"/>
        <v>0</v>
      </c>
      <c r="CX18" s="1002">
        <f t="shared" si="14"/>
        <v>0</v>
      </c>
      <c r="CY18" s="1002">
        <f t="shared" si="14"/>
        <v>0</v>
      </c>
      <c r="CZ18" s="1002">
        <f t="shared" si="14"/>
        <v>0</v>
      </c>
      <c r="DA18" s="1002">
        <f t="shared" si="14"/>
        <v>0</v>
      </c>
      <c r="DB18" s="1002">
        <f t="shared" si="14"/>
        <v>21000000</v>
      </c>
    </row>
    <row r="19" spans="1:106" s="948" customFormat="1" ht="28.5" customHeight="1" thickBot="1" x14ac:dyDescent="0.3">
      <c r="A19" s="1028"/>
      <c r="B19" s="1510" t="s">
        <v>4317</v>
      </c>
      <c r="C19" s="1511"/>
      <c r="D19" s="1511"/>
      <c r="E19" s="1512"/>
      <c r="F19" s="1042"/>
      <c r="G19" s="1046">
        <f t="shared" ref="G19:Y19" si="18">SUM(G4:G18)</f>
        <v>1350576315</v>
      </c>
      <c r="H19" s="1046">
        <f t="shared" si="18"/>
        <v>0</v>
      </c>
      <c r="I19" s="1046">
        <f t="shared" si="18"/>
        <v>450000000</v>
      </c>
      <c r="J19" s="1046">
        <f t="shared" si="18"/>
        <v>0</v>
      </c>
      <c r="K19" s="1046">
        <f t="shared" si="18"/>
        <v>749568554</v>
      </c>
      <c r="L19" s="1046">
        <f t="shared" si="18"/>
        <v>0</v>
      </c>
      <c r="M19" s="1046">
        <f t="shared" si="18"/>
        <v>0</v>
      </c>
      <c r="N19" s="1046">
        <f t="shared" si="18"/>
        <v>0</v>
      </c>
      <c r="O19" s="1046">
        <f t="shared" si="18"/>
        <v>0</v>
      </c>
      <c r="P19" s="1046">
        <f t="shared" si="18"/>
        <v>0</v>
      </c>
      <c r="Q19" s="1046">
        <f t="shared" si="18"/>
        <v>0</v>
      </c>
      <c r="R19" s="1046">
        <f t="shared" si="18"/>
        <v>0</v>
      </c>
      <c r="S19" s="1046">
        <f t="shared" si="18"/>
        <v>30431446</v>
      </c>
      <c r="T19" s="1046">
        <f t="shared" si="18"/>
        <v>0</v>
      </c>
      <c r="U19" s="1046">
        <f t="shared" si="18"/>
        <v>0</v>
      </c>
      <c r="V19" s="1046">
        <f t="shared" si="18"/>
        <v>0</v>
      </c>
      <c r="W19" s="1046">
        <f t="shared" si="18"/>
        <v>0</v>
      </c>
      <c r="X19" s="1046">
        <f t="shared" si="18"/>
        <v>0</v>
      </c>
      <c r="Y19" s="1046">
        <f t="shared" si="18"/>
        <v>120576315</v>
      </c>
      <c r="Z19" s="1009"/>
      <c r="AA19" s="1006">
        <f t="shared" si="1"/>
        <v>0.15885791170564101</v>
      </c>
      <c r="AB19" s="1015">
        <f>SUM(AB4:AB18)</f>
        <v>214549733</v>
      </c>
      <c r="AC19" s="1015">
        <f>SUM(AC4:AC18)</f>
        <v>0</v>
      </c>
      <c r="AD19" s="1015">
        <f t="shared" ref="AD19:AT19" si="19">SUM(AD4:AD18)</f>
        <v>6621400</v>
      </c>
      <c r="AE19" s="1015">
        <f t="shared" si="19"/>
        <v>0</v>
      </c>
      <c r="AF19" s="1015">
        <f t="shared" si="19"/>
        <v>159299859</v>
      </c>
      <c r="AG19" s="1015">
        <f t="shared" si="19"/>
        <v>0</v>
      </c>
      <c r="AH19" s="1015">
        <f t="shared" si="19"/>
        <v>0</v>
      </c>
      <c r="AI19" s="1015">
        <f t="shared" si="19"/>
        <v>0</v>
      </c>
      <c r="AJ19" s="1015">
        <f t="shared" si="19"/>
        <v>0</v>
      </c>
      <c r="AK19" s="1015">
        <f t="shared" si="19"/>
        <v>0</v>
      </c>
      <c r="AL19" s="1015">
        <f t="shared" si="19"/>
        <v>0</v>
      </c>
      <c r="AM19" s="1015">
        <f t="shared" si="19"/>
        <v>0</v>
      </c>
      <c r="AN19" s="1015">
        <f t="shared" si="19"/>
        <v>21089999</v>
      </c>
      <c r="AO19" s="1015">
        <f t="shared" si="19"/>
        <v>0</v>
      </c>
      <c r="AP19" s="1015">
        <f t="shared" si="19"/>
        <v>0</v>
      </c>
      <c r="AQ19" s="1015">
        <f t="shared" si="19"/>
        <v>0</v>
      </c>
      <c r="AR19" s="1015">
        <f t="shared" si="19"/>
        <v>0</v>
      </c>
      <c r="AS19" s="1015">
        <f t="shared" si="19"/>
        <v>0</v>
      </c>
      <c r="AT19" s="1015">
        <f t="shared" si="19"/>
        <v>27538475</v>
      </c>
      <c r="AU19" s="1004">
        <f t="shared" si="3"/>
        <v>0.84114208829435899</v>
      </c>
      <c r="AV19" s="1015">
        <f>SUM(AV4:AV18)</f>
        <v>1136026582</v>
      </c>
      <c r="AW19" s="1015">
        <f t="shared" ref="AW19:BN19" si="20">SUM(AW4:AW18)</f>
        <v>0</v>
      </c>
      <c r="AX19" s="1015">
        <f t="shared" si="20"/>
        <v>443378600</v>
      </c>
      <c r="AY19" s="1015">
        <f t="shared" si="20"/>
        <v>0</v>
      </c>
      <c r="AZ19" s="1015">
        <f t="shared" si="20"/>
        <v>590268695</v>
      </c>
      <c r="BA19" s="1015">
        <f t="shared" si="20"/>
        <v>0</v>
      </c>
      <c r="BB19" s="1015">
        <f t="shared" si="20"/>
        <v>0</v>
      </c>
      <c r="BC19" s="1015">
        <f t="shared" si="20"/>
        <v>0</v>
      </c>
      <c r="BD19" s="1015">
        <f t="shared" si="20"/>
        <v>0</v>
      </c>
      <c r="BE19" s="1015">
        <f t="shared" si="20"/>
        <v>0</v>
      </c>
      <c r="BF19" s="1015">
        <f t="shared" si="20"/>
        <v>0</v>
      </c>
      <c r="BG19" s="1015">
        <f t="shared" si="20"/>
        <v>0</v>
      </c>
      <c r="BH19" s="1015">
        <f t="shared" si="20"/>
        <v>9341447</v>
      </c>
      <c r="BI19" s="1015">
        <f t="shared" si="20"/>
        <v>0</v>
      </c>
      <c r="BJ19" s="1015">
        <f t="shared" si="20"/>
        <v>0</v>
      </c>
      <c r="BK19" s="1015">
        <f t="shared" si="20"/>
        <v>0</v>
      </c>
      <c r="BL19" s="1015">
        <f t="shared" si="20"/>
        <v>0</v>
      </c>
      <c r="BM19" s="1015">
        <f t="shared" si="20"/>
        <v>0</v>
      </c>
      <c r="BN19" s="1015">
        <f t="shared" si="20"/>
        <v>93037840</v>
      </c>
      <c r="BO19" s="1004">
        <f t="shared" si="8"/>
        <v>0.13279806035988423</v>
      </c>
      <c r="BP19" s="1015">
        <f>SUM(BP4:BP18)</f>
        <v>179353915</v>
      </c>
      <c r="BQ19" s="1015">
        <f>SUM(BQ4:BQ18)</f>
        <v>0</v>
      </c>
      <c r="BR19" s="1015">
        <f t="shared" ref="BR19:CH19" si="21">SUM(BR4:BR18)</f>
        <v>6621400</v>
      </c>
      <c r="BS19" s="1015">
        <f t="shared" si="21"/>
        <v>0</v>
      </c>
      <c r="BT19" s="1015">
        <f t="shared" si="21"/>
        <v>151653048</v>
      </c>
      <c r="BU19" s="1015">
        <f t="shared" si="21"/>
        <v>0</v>
      </c>
      <c r="BV19" s="1015">
        <f t="shared" si="21"/>
        <v>0</v>
      </c>
      <c r="BW19" s="1015">
        <f t="shared" si="21"/>
        <v>0</v>
      </c>
      <c r="BX19" s="1015">
        <f t="shared" si="21"/>
        <v>0</v>
      </c>
      <c r="BY19" s="1015">
        <f t="shared" si="21"/>
        <v>0</v>
      </c>
      <c r="BZ19" s="1015">
        <f t="shared" si="21"/>
        <v>0</v>
      </c>
      <c r="CA19" s="1015">
        <f t="shared" si="21"/>
        <v>0</v>
      </c>
      <c r="CB19" s="1015">
        <f t="shared" si="21"/>
        <v>21079467</v>
      </c>
      <c r="CC19" s="1015">
        <f t="shared" si="21"/>
        <v>0</v>
      </c>
      <c r="CD19" s="1015">
        <f t="shared" si="21"/>
        <v>0</v>
      </c>
      <c r="CE19" s="1015">
        <f t="shared" si="21"/>
        <v>0</v>
      </c>
      <c r="CF19" s="1015">
        <f t="shared" si="21"/>
        <v>0</v>
      </c>
      <c r="CG19" s="1015">
        <f t="shared" si="21"/>
        <v>0</v>
      </c>
      <c r="CH19" s="1015">
        <f t="shared" si="21"/>
        <v>0</v>
      </c>
      <c r="CI19" s="1004">
        <f t="shared" si="10"/>
        <v>0.86720193964011583</v>
      </c>
      <c r="CJ19" s="1015">
        <f>SUM(CJ4:CJ18)</f>
        <v>1171222400</v>
      </c>
      <c r="CK19" s="1015">
        <f>SUM(CK4:CK18)</f>
        <v>0</v>
      </c>
      <c r="CL19" s="1015">
        <f t="shared" ref="CL19:DB19" si="22">SUM(CL4:CL18)</f>
        <v>443378600</v>
      </c>
      <c r="CM19" s="1015">
        <f t="shared" si="22"/>
        <v>0</v>
      </c>
      <c r="CN19" s="1015">
        <f t="shared" si="22"/>
        <v>597915506</v>
      </c>
      <c r="CO19" s="1015">
        <f t="shared" si="22"/>
        <v>0</v>
      </c>
      <c r="CP19" s="1015">
        <f t="shared" si="22"/>
        <v>0</v>
      </c>
      <c r="CQ19" s="1015">
        <f t="shared" si="22"/>
        <v>0</v>
      </c>
      <c r="CR19" s="1015">
        <f t="shared" si="22"/>
        <v>0</v>
      </c>
      <c r="CS19" s="1015">
        <f t="shared" si="22"/>
        <v>0</v>
      </c>
      <c r="CT19" s="1015">
        <f t="shared" si="22"/>
        <v>0</v>
      </c>
      <c r="CU19" s="1015">
        <f t="shared" si="22"/>
        <v>0</v>
      </c>
      <c r="CV19" s="1015">
        <f t="shared" si="22"/>
        <v>9351979</v>
      </c>
      <c r="CW19" s="1015">
        <f t="shared" si="22"/>
        <v>0</v>
      </c>
      <c r="CX19" s="1015">
        <f t="shared" si="22"/>
        <v>0</v>
      </c>
      <c r="CY19" s="1015">
        <f t="shared" si="22"/>
        <v>0</v>
      </c>
      <c r="CZ19" s="1015">
        <f t="shared" si="22"/>
        <v>0</v>
      </c>
      <c r="DA19" s="1015">
        <f t="shared" si="22"/>
        <v>0</v>
      </c>
      <c r="DB19" s="1019">
        <f t="shared" si="22"/>
        <v>120576315</v>
      </c>
    </row>
    <row r="20" spans="1:106" ht="41.25" customHeight="1" thickTop="1" x14ac:dyDescent="0.25">
      <c r="A20" s="1043" t="s">
        <v>4465</v>
      </c>
      <c r="B20" s="1513" t="s">
        <v>4304</v>
      </c>
      <c r="C20" s="1047" t="s">
        <v>4328</v>
      </c>
      <c r="D20" s="1008" t="s">
        <v>4568</v>
      </c>
      <c r="E20" s="1034">
        <v>410</v>
      </c>
      <c r="F20" s="1053" t="s">
        <v>3350</v>
      </c>
      <c r="G20" s="1002">
        <f t="shared" ref="G20:G55" si="23">SUM(H20:Y20)</f>
        <v>450000000</v>
      </c>
      <c r="H20" s="1007"/>
      <c r="I20" s="1002">
        <v>450000000</v>
      </c>
      <c r="J20" s="988"/>
      <c r="K20" s="1002"/>
      <c r="L20" s="1007"/>
      <c r="M20" s="988"/>
      <c r="N20" s="988"/>
      <c r="O20" s="988"/>
      <c r="P20" s="988"/>
      <c r="Q20" s="875"/>
      <c r="R20" s="988"/>
      <c r="S20" s="988"/>
      <c r="T20" s="988"/>
      <c r="U20" s="988"/>
      <c r="V20" s="988"/>
      <c r="W20" s="988"/>
      <c r="X20" s="988"/>
      <c r="Y20" s="988"/>
      <c r="AA20" s="1039">
        <f t="shared" si="1"/>
        <v>0</v>
      </c>
      <c r="AB20" s="1002">
        <f t="shared" ref="AB20:AB55" si="24">SUM(AC20:AT20)</f>
        <v>0</v>
      </c>
      <c r="AC20" s="1002"/>
      <c r="AD20" s="1002"/>
      <c r="AE20" s="1002"/>
      <c r="AF20" s="1002"/>
      <c r="AG20" s="1002"/>
      <c r="AH20" s="1002"/>
      <c r="AI20" s="1002"/>
      <c r="AJ20" s="1002"/>
      <c r="AK20" s="1002"/>
      <c r="AL20" s="1002"/>
      <c r="AM20" s="1002"/>
      <c r="AN20" s="1002"/>
      <c r="AO20" s="1002"/>
      <c r="AP20" s="1002"/>
      <c r="AQ20" s="1002"/>
      <c r="AR20" s="1002"/>
      <c r="AS20" s="1002"/>
      <c r="AT20" s="1002"/>
      <c r="AU20" s="1005">
        <f t="shared" si="3"/>
        <v>1</v>
      </c>
      <c r="AV20" s="1002">
        <f t="shared" ref="AV20:AV55" si="25">SUM(AW20:BN20)</f>
        <v>450000000</v>
      </c>
      <c r="AW20" s="1002">
        <f>H20-AC20</f>
        <v>0</v>
      </c>
      <c r="AX20" s="1002">
        <f>I20-AD20</f>
        <v>450000000</v>
      </c>
      <c r="AY20" s="1002">
        <f>J20-AE20</f>
        <v>0</v>
      </c>
      <c r="AZ20" s="1002">
        <f t="shared" ref="AZ20:BK34" si="26">+K20-AF20</f>
        <v>0</v>
      </c>
      <c r="BA20" s="1002">
        <f t="shared" si="26"/>
        <v>0</v>
      </c>
      <c r="BB20" s="1002">
        <f t="shared" si="26"/>
        <v>0</v>
      </c>
      <c r="BC20" s="1002">
        <f t="shared" si="26"/>
        <v>0</v>
      </c>
      <c r="BD20" s="1002">
        <f t="shared" si="26"/>
        <v>0</v>
      </c>
      <c r="BE20" s="1002">
        <f t="shared" si="26"/>
        <v>0</v>
      </c>
      <c r="BF20" s="1002">
        <f t="shared" si="26"/>
        <v>0</v>
      </c>
      <c r="BG20" s="1002">
        <f t="shared" si="26"/>
        <v>0</v>
      </c>
      <c r="BH20" s="1002">
        <f t="shared" si="26"/>
        <v>0</v>
      </c>
      <c r="BI20" s="1002">
        <f t="shared" si="26"/>
        <v>0</v>
      </c>
      <c r="BJ20" s="1002">
        <f t="shared" si="26"/>
        <v>0</v>
      </c>
      <c r="BK20" s="1002">
        <f t="shared" si="26"/>
        <v>0</v>
      </c>
      <c r="BL20" s="1002"/>
      <c r="BM20" s="1002"/>
      <c r="BN20" s="1002">
        <f t="shared" ref="BN20:BN55" si="27">+Y20-AT20</f>
        <v>0</v>
      </c>
      <c r="BO20" s="1005">
        <f t="shared" si="8"/>
        <v>0</v>
      </c>
      <c r="BP20" s="1002">
        <f t="shared" ref="BP20:BP55" si="28">SUM(BQ20:CH20)</f>
        <v>0</v>
      </c>
      <c r="BQ20" s="1002"/>
      <c r="BR20" s="1002"/>
      <c r="BS20" s="1002"/>
      <c r="BT20" s="1002"/>
      <c r="BU20" s="1002"/>
      <c r="BV20" s="1002"/>
      <c r="BW20" s="1002"/>
      <c r="BX20" s="1002"/>
      <c r="BY20" s="1002"/>
      <c r="BZ20" s="1002"/>
      <c r="CA20" s="1002"/>
      <c r="CB20" s="1002"/>
      <c r="CC20" s="1002"/>
      <c r="CD20" s="1002"/>
      <c r="CE20" s="1002"/>
      <c r="CF20" s="1002"/>
      <c r="CG20" s="1002"/>
      <c r="CH20" s="1002"/>
      <c r="CI20" s="1005">
        <f t="shared" si="10"/>
        <v>1</v>
      </c>
      <c r="CJ20" s="1002">
        <f t="shared" ref="CJ20:CJ55" si="29">SUM(CK20:DB20)</f>
        <v>450000000</v>
      </c>
      <c r="CK20" s="1002">
        <f t="shared" ref="CK20:CS35" si="30">H20-BQ20</f>
        <v>0</v>
      </c>
      <c r="CL20" s="1002">
        <f t="shared" si="30"/>
        <v>450000000</v>
      </c>
      <c r="CM20" s="1002">
        <f t="shared" si="30"/>
        <v>0</v>
      </c>
      <c r="CN20" s="1002">
        <f t="shared" si="30"/>
        <v>0</v>
      </c>
      <c r="CO20" s="1002">
        <f t="shared" si="30"/>
        <v>0</v>
      </c>
      <c r="CP20" s="1002">
        <f t="shared" si="30"/>
        <v>0</v>
      </c>
      <c r="CQ20" s="1002">
        <f>+N20-BW20</f>
        <v>0</v>
      </c>
      <c r="CR20" s="1002">
        <f>+O20-BX20</f>
        <v>0</v>
      </c>
      <c r="CS20" s="1002">
        <f>+P20-BY20</f>
        <v>0</v>
      </c>
      <c r="CT20" s="1002">
        <f t="shared" ref="CT20:DB35" si="31">Q20-BZ20</f>
        <v>0</v>
      </c>
      <c r="CU20" s="1002">
        <f t="shared" si="31"/>
        <v>0</v>
      </c>
      <c r="CV20" s="1002">
        <f t="shared" si="31"/>
        <v>0</v>
      </c>
      <c r="CW20" s="1002">
        <f t="shared" ref="CW20:DB28" si="32">+T20-CC20</f>
        <v>0</v>
      </c>
      <c r="CX20" s="1002">
        <f t="shared" si="32"/>
        <v>0</v>
      </c>
      <c r="CY20" s="1002">
        <f t="shared" si="32"/>
        <v>0</v>
      </c>
      <c r="CZ20" s="1002">
        <f t="shared" si="32"/>
        <v>0</v>
      </c>
      <c r="DA20" s="1002">
        <f t="shared" si="32"/>
        <v>0</v>
      </c>
      <c r="DB20" s="1002">
        <f t="shared" si="32"/>
        <v>0</v>
      </c>
    </row>
    <row r="21" spans="1:106" ht="48" customHeight="1" x14ac:dyDescent="0.25">
      <c r="A21" s="1044"/>
      <c r="B21" s="1493"/>
      <c r="C21" s="1047" t="s">
        <v>4329</v>
      </c>
      <c r="D21" s="1008" t="s">
        <v>4481</v>
      </c>
      <c r="E21" s="1034">
        <v>410</v>
      </c>
      <c r="F21" s="1049" t="s">
        <v>3350</v>
      </c>
      <c r="G21" s="1002">
        <f t="shared" si="23"/>
        <v>150000000</v>
      </c>
      <c r="H21" s="1002"/>
      <c r="I21" s="1002">
        <v>150000000</v>
      </c>
      <c r="J21" s="1002"/>
      <c r="K21" s="1002"/>
      <c r="L21" s="1002"/>
      <c r="M21" s="1002"/>
      <c r="N21" s="1002"/>
      <c r="O21" s="1002"/>
      <c r="P21" s="1002"/>
      <c r="Q21" s="1002"/>
      <c r="R21" s="1002"/>
      <c r="S21" s="1002"/>
      <c r="T21" s="1002"/>
      <c r="U21" s="1002"/>
      <c r="V21" s="1002"/>
      <c r="W21" s="1002"/>
      <c r="X21" s="1002"/>
      <c r="Y21" s="1002"/>
      <c r="AA21" s="1005">
        <f t="shared" si="1"/>
        <v>0.33333333333333331</v>
      </c>
      <c r="AB21" s="1002">
        <f t="shared" si="24"/>
        <v>50000000</v>
      </c>
      <c r="AC21" s="1002"/>
      <c r="AD21" s="1002">
        <f>+'[7]ENERO 2016'!$M$253</f>
        <v>50000000</v>
      </c>
      <c r="AE21" s="1002"/>
      <c r="AF21" s="1002"/>
      <c r="AG21" s="1002"/>
      <c r="AH21" s="1002"/>
      <c r="AI21" s="1002"/>
      <c r="AJ21" s="1002"/>
      <c r="AK21" s="1002"/>
      <c r="AL21" s="1002"/>
      <c r="AM21" s="1002"/>
      <c r="AN21" s="1002"/>
      <c r="AO21" s="1002"/>
      <c r="AP21" s="1002"/>
      <c r="AQ21" s="1002"/>
      <c r="AR21" s="1002"/>
      <c r="AS21" s="1002"/>
      <c r="AT21" s="1002"/>
      <c r="AU21" s="1005">
        <f t="shared" si="3"/>
        <v>0.66666666666666674</v>
      </c>
      <c r="AV21" s="1002">
        <f t="shared" si="25"/>
        <v>100000000</v>
      </c>
      <c r="AW21" s="1002">
        <f>H21-AC21</f>
        <v>0</v>
      </c>
      <c r="AX21" s="1002">
        <f>I21-AD21</f>
        <v>100000000</v>
      </c>
      <c r="AY21" s="1002">
        <f t="shared" ref="AY21:BN55" si="33">J21-AE21</f>
        <v>0</v>
      </c>
      <c r="AZ21" s="1002">
        <f t="shared" si="26"/>
        <v>0</v>
      </c>
      <c r="BA21" s="1002">
        <f t="shared" si="26"/>
        <v>0</v>
      </c>
      <c r="BB21" s="1002">
        <f t="shared" si="26"/>
        <v>0</v>
      </c>
      <c r="BC21" s="1002">
        <f t="shared" si="26"/>
        <v>0</v>
      </c>
      <c r="BD21" s="1002">
        <f t="shared" si="26"/>
        <v>0</v>
      </c>
      <c r="BE21" s="1002">
        <f t="shared" si="26"/>
        <v>0</v>
      </c>
      <c r="BF21" s="1002">
        <f t="shared" si="26"/>
        <v>0</v>
      </c>
      <c r="BG21" s="1002">
        <f t="shared" si="26"/>
        <v>0</v>
      </c>
      <c r="BH21" s="1002">
        <f t="shared" si="26"/>
        <v>0</v>
      </c>
      <c r="BI21" s="1002">
        <f t="shared" si="26"/>
        <v>0</v>
      </c>
      <c r="BJ21" s="1002">
        <f t="shared" si="26"/>
        <v>0</v>
      </c>
      <c r="BK21" s="1002">
        <f t="shared" si="26"/>
        <v>0</v>
      </c>
      <c r="BL21" s="1002"/>
      <c r="BM21" s="1002"/>
      <c r="BN21" s="1002">
        <f t="shared" si="27"/>
        <v>0</v>
      </c>
      <c r="BO21" s="1005">
        <f t="shared" si="8"/>
        <v>0.18127151999999999</v>
      </c>
      <c r="BP21" s="1002">
        <f t="shared" si="28"/>
        <v>27190728</v>
      </c>
      <c r="BQ21" s="1002"/>
      <c r="BR21" s="1002">
        <f>+'[7]ENERO 2016'!$H$251</f>
        <v>27190728</v>
      </c>
      <c r="BS21" s="1002"/>
      <c r="BT21" s="1002"/>
      <c r="BU21" s="1002"/>
      <c r="BV21" s="1002"/>
      <c r="BW21" s="1002"/>
      <c r="BX21" s="1002"/>
      <c r="BY21" s="1002"/>
      <c r="BZ21" s="1002"/>
      <c r="CA21" s="1002"/>
      <c r="CB21" s="1002"/>
      <c r="CC21" s="1002"/>
      <c r="CD21" s="1002"/>
      <c r="CE21" s="1002"/>
      <c r="CF21" s="1002"/>
      <c r="CG21" s="1002"/>
      <c r="CH21" s="1002"/>
      <c r="CI21" s="1005">
        <f t="shared" si="10"/>
        <v>0.81872847999999998</v>
      </c>
      <c r="CJ21" s="1002">
        <f t="shared" si="29"/>
        <v>122809272</v>
      </c>
      <c r="CK21" s="1002">
        <f>H21-BQ21</f>
        <v>0</v>
      </c>
      <c r="CL21" s="1002">
        <f>I21-BR21</f>
        <v>122809272</v>
      </c>
      <c r="CM21" s="1002">
        <f t="shared" si="30"/>
        <v>0</v>
      </c>
      <c r="CN21" s="1002">
        <f t="shared" si="30"/>
        <v>0</v>
      </c>
      <c r="CO21" s="1002">
        <f t="shared" si="30"/>
        <v>0</v>
      </c>
      <c r="CP21" s="1002">
        <f t="shared" si="30"/>
        <v>0</v>
      </c>
      <c r="CQ21" s="1002">
        <f t="shared" ref="CQ21:CS36" si="34">+N21-BW21</f>
        <v>0</v>
      </c>
      <c r="CR21" s="1002">
        <f t="shared" si="34"/>
        <v>0</v>
      </c>
      <c r="CS21" s="1002">
        <f t="shared" si="34"/>
        <v>0</v>
      </c>
      <c r="CT21" s="1002">
        <f t="shared" si="31"/>
        <v>0</v>
      </c>
      <c r="CU21" s="1002">
        <f t="shared" si="31"/>
        <v>0</v>
      </c>
      <c r="CV21" s="1002">
        <f t="shared" si="31"/>
        <v>0</v>
      </c>
      <c r="CW21" s="1002">
        <f t="shared" si="32"/>
        <v>0</v>
      </c>
      <c r="CX21" s="1002">
        <f t="shared" si="32"/>
        <v>0</v>
      </c>
      <c r="CY21" s="1002">
        <f t="shared" si="32"/>
        <v>0</v>
      </c>
      <c r="CZ21" s="1002">
        <f t="shared" si="32"/>
        <v>0</v>
      </c>
      <c r="DA21" s="1002">
        <f t="shared" si="32"/>
        <v>0</v>
      </c>
      <c r="DB21" s="1002">
        <f t="shared" si="32"/>
        <v>0</v>
      </c>
    </row>
    <row r="22" spans="1:106" ht="37.5" customHeight="1" x14ac:dyDescent="0.25">
      <c r="A22" s="1044"/>
      <c r="B22" s="1494"/>
      <c r="C22" s="1047" t="s">
        <v>4336</v>
      </c>
      <c r="D22" s="1008" t="s">
        <v>4482</v>
      </c>
      <c r="E22" s="1034">
        <v>410</v>
      </c>
      <c r="F22" s="1049" t="s">
        <v>3350</v>
      </c>
      <c r="G22" s="1002">
        <f t="shared" si="23"/>
        <v>200000000</v>
      </c>
      <c r="H22" s="1002"/>
      <c r="I22" s="1002">
        <v>200000000</v>
      </c>
      <c r="J22" s="1002"/>
      <c r="K22" s="1002"/>
      <c r="L22" s="1002"/>
      <c r="M22" s="1002"/>
      <c r="N22" s="1002"/>
      <c r="O22" s="1002"/>
      <c r="P22" s="1002"/>
      <c r="Q22" s="1002"/>
      <c r="R22" s="1002"/>
      <c r="S22" s="1002"/>
      <c r="T22" s="1002"/>
      <c r="U22" s="1002"/>
      <c r="V22" s="1002"/>
      <c r="W22" s="1002"/>
      <c r="X22" s="1002"/>
      <c r="Y22" s="1002"/>
      <c r="AA22" s="1005">
        <f t="shared" si="1"/>
        <v>1</v>
      </c>
      <c r="AB22" s="1002">
        <f t="shared" si="24"/>
        <v>200000000</v>
      </c>
      <c r="AC22" s="1002"/>
      <c r="AD22" s="1002">
        <f>+'[7]ENERO 2016'!$M$259</f>
        <v>200000000</v>
      </c>
      <c r="AE22" s="1002"/>
      <c r="AF22" s="1002"/>
      <c r="AG22" s="1002"/>
      <c r="AH22" s="1002"/>
      <c r="AI22" s="1002"/>
      <c r="AJ22" s="1002"/>
      <c r="AK22" s="1002"/>
      <c r="AL22" s="1002"/>
      <c r="AM22" s="1002"/>
      <c r="AN22" s="1002"/>
      <c r="AO22" s="1002"/>
      <c r="AP22" s="1002"/>
      <c r="AQ22" s="1002"/>
      <c r="AR22" s="1002"/>
      <c r="AS22" s="1002"/>
      <c r="AT22" s="1002"/>
      <c r="AU22" s="1005">
        <f t="shared" si="3"/>
        <v>0</v>
      </c>
      <c r="AV22" s="1002">
        <f t="shared" si="25"/>
        <v>0</v>
      </c>
      <c r="AW22" s="1002">
        <f>H22-AC22</f>
        <v>0</v>
      </c>
      <c r="AX22" s="1002">
        <f>I22-AD22</f>
        <v>0</v>
      </c>
      <c r="AY22" s="1002">
        <f t="shared" si="33"/>
        <v>0</v>
      </c>
      <c r="AZ22" s="1002">
        <f t="shared" si="26"/>
        <v>0</v>
      </c>
      <c r="BA22" s="1002">
        <f t="shared" si="26"/>
        <v>0</v>
      </c>
      <c r="BB22" s="1002">
        <f t="shared" si="26"/>
        <v>0</v>
      </c>
      <c r="BC22" s="1002">
        <f t="shared" si="26"/>
        <v>0</v>
      </c>
      <c r="BD22" s="1002">
        <f t="shared" si="26"/>
        <v>0</v>
      </c>
      <c r="BE22" s="1002">
        <f t="shared" si="26"/>
        <v>0</v>
      </c>
      <c r="BF22" s="1002">
        <f t="shared" si="26"/>
        <v>0</v>
      </c>
      <c r="BG22" s="1002">
        <f t="shared" si="26"/>
        <v>0</v>
      </c>
      <c r="BH22" s="1002">
        <f t="shared" si="26"/>
        <v>0</v>
      </c>
      <c r="BI22" s="1002">
        <f t="shared" si="26"/>
        <v>0</v>
      </c>
      <c r="BJ22" s="1002">
        <f t="shared" si="26"/>
        <v>0</v>
      </c>
      <c r="BK22" s="1002">
        <f t="shared" si="26"/>
        <v>0</v>
      </c>
      <c r="BL22" s="1002"/>
      <c r="BM22" s="1002"/>
      <c r="BN22" s="1002">
        <f t="shared" si="27"/>
        <v>0</v>
      </c>
      <c r="BO22" s="1005">
        <f t="shared" si="8"/>
        <v>0</v>
      </c>
      <c r="BP22" s="1002">
        <f t="shared" si="28"/>
        <v>0</v>
      </c>
      <c r="BQ22" s="1002"/>
      <c r="BR22" s="1002"/>
      <c r="BS22" s="1002"/>
      <c r="BT22" s="1002"/>
      <c r="BU22" s="1002"/>
      <c r="BV22" s="1002"/>
      <c r="BW22" s="1002"/>
      <c r="BX22" s="1002"/>
      <c r="BY22" s="1002"/>
      <c r="BZ22" s="1002"/>
      <c r="CA22" s="1002"/>
      <c r="CB22" s="1002"/>
      <c r="CC22" s="1002"/>
      <c r="CD22" s="1002"/>
      <c r="CE22" s="1002"/>
      <c r="CF22" s="1002"/>
      <c r="CG22" s="1002"/>
      <c r="CH22" s="1002"/>
      <c r="CI22" s="1005">
        <f t="shared" si="10"/>
        <v>1</v>
      </c>
      <c r="CJ22" s="1002">
        <f t="shared" si="29"/>
        <v>200000000</v>
      </c>
      <c r="CK22" s="1002">
        <f>H22-BQ22</f>
        <v>0</v>
      </c>
      <c r="CL22" s="1002">
        <f>I22-BR22</f>
        <v>200000000</v>
      </c>
      <c r="CM22" s="1002">
        <f t="shared" si="30"/>
        <v>0</v>
      </c>
      <c r="CN22" s="1002">
        <f t="shared" si="30"/>
        <v>0</v>
      </c>
      <c r="CO22" s="1002">
        <f t="shared" si="30"/>
        <v>0</v>
      </c>
      <c r="CP22" s="1002">
        <f t="shared" si="30"/>
        <v>0</v>
      </c>
      <c r="CQ22" s="1002">
        <f t="shared" si="34"/>
        <v>0</v>
      </c>
      <c r="CR22" s="1002">
        <f t="shared" si="34"/>
        <v>0</v>
      </c>
      <c r="CS22" s="1002">
        <f t="shared" si="34"/>
        <v>0</v>
      </c>
      <c r="CT22" s="1002">
        <f t="shared" si="31"/>
        <v>0</v>
      </c>
      <c r="CU22" s="1002">
        <f t="shared" si="31"/>
        <v>0</v>
      </c>
      <c r="CV22" s="1002">
        <f t="shared" si="31"/>
        <v>0</v>
      </c>
      <c r="CW22" s="1002">
        <f t="shared" si="32"/>
        <v>0</v>
      </c>
      <c r="CX22" s="1002">
        <f t="shared" si="32"/>
        <v>0</v>
      </c>
      <c r="CY22" s="1002">
        <f t="shared" si="32"/>
        <v>0</v>
      </c>
      <c r="CZ22" s="1002">
        <f t="shared" si="32"/>
        <v>0</v>
      </c>
      <c r="DA22" s="1002">
        <f t="shared" si="32"/>
        <v>0</v>
      </c>
      <c r="DB22" s="1002">
        <f t="shared" si="32"/>
        <v>0</v>
      </c>
    </row>
    <row r="23" spans="1:106" ht="42" customHeight="1" x14ac:dyDescent="0.25">
      <c r="A23" s="1044"/>
      <c r="B23" s="1492" t="s">
        <v>4306</v>
      </c>
      <c r="C23" s="1048" t="s">
        <v>4330</v>
      </c>
      <c r="D23" s="1008" t="s">
        <v>4569</v>
      </c>
      <c r="E23" s="1034">
        <v>410</v>
      </c>
      <c r="F23" s="1049" t="s">
        <v>3350</v>
      </c>
      <c r="G23" s="1002">
        <f t="shared" si="23"/>
        <v>10000000</v>
      </c>
      <c r="H23" s="1002"/>
      <c r="I23" s="1002"/>
      <c r="J23" s="1002"/>
      <c r="K23" s="1002"/>
      <c r="L23" s="1002"/>
      <c r="M23" s="1002"/>
      <c r="N23" s="1002"/>
      <c r="O23" s="1002"/>
      <c r="P23" s="1002"/>
      <c r="Q23" s="1002"/>
      <c r="R23" s="1002"/>
      <c r="S23" s="1002"/>
      <c r="T23" s="1002"/>
      <c r="U23" s="1002">
        <v>10000000</v>
      </c>
      <c r="V23" s="1002"/>
      <c r="W23" s="1002"/>
      <c r="X23" s="1002"/>
      <c r="Y23" s="1002"/>
      <c r="AA23" s="1005">
        <f t="shared" si="1"/>
        <v>0</v>
      </c>
      <c r="AB23" s="1002">
        <f t="shared" si="24"/>
        <v>0</v>
      </c>
      <c r="AC23" s="1002"/>
      <c r="AD23" s="1002"/>
      <c r="AE23" s="1002"/>
      <c r="AF23" s="1002"/>
      <c r="AG23" s="1002"/>
      <c r="AH23" s="1002"/>
      <c r="AI23" s="1002"/>
      <c r="AJ23" s="1002"/>
      <c r="AK23" s="1002"/>
      <c r="AL23" s="1002"/>
      <c r="AM23" s="1002"/>
      <c r="AN23" s="1002"/>
      <c r="AO23" s="1002"/>
      <c r="AP23" s="1002"/>
      <c r="AQ23" s="1002"/>
      <c r="AR23" s="1002"/>
      <c r="AS23" s="1002"/>
      <c r="AT23" s="1002"/>
      <c r="AU23" s="1005">
        <f t="shared" si="3"/>
        <v>1</v>
      </c>
      <c r="AV23" s="1002">
        <f t="shared" si="25"/>
        <v>10000000</v>
      </c>
      <c r="AW23" s="1002">
        <f t="shared" ref="AW23:AX38" si="35">H23-AC23</f>
        <v>0</v>
      </c>
      <c r="AX23" s="1002">
        <f t="shared" si="35"/>
        <v>0</v>
      </c>
      <c r="AY23" s="1002">
        <f t="shared" si="33"/>
        <v>0</v>
      </c>
      <c r="AZ23" s="1002">
        <f t="shared" si="26"/>
        <v>0</v>
      </c>
      <c r="BA23" s="1002">
        <f t="shared" si="26"/>
        <v>0</v>
      </c>
      <c r="BB23" s="1002">
        <f t="shared" si="26"/>
        <v>0</v>
      </c>
      <c r="BC23" s="1002">
        <f t="shared" si="26"/>
        <v>0</v>
      </c>
      <c r="BD23" s="1002">
        <f t="shared" si="26"/>
        <v>0</v>
      </c>
      <c r="BE23" s="1002">
        <f>+P23-AK23</f>
        <v>0</v>
      </c>
      <c r="BF23" s="1002">
        <f t="shared" si="26"/>
        <v>0</v>
      </c>
      <c r="BG23" s="1002">
        <f t="shared" si="26"/>
        <v>0</v>
      </c>
      <c r="BH23" s="1002">
        <f t="shared" si="26"/>
        <v>0</v>
      </c>
      <c r="BI23" s="1002">
        <f t="shared" si="26"/>
        <v>0</v>
      </c>
      <c r="BJ23" s="1002">
        <f t="shared" si="26"/>
        <v>10000000</v>
      </c>
      <c r="BK23" s="1002">
        <f t="shared" si="26"/>
        <v>0</v>
      </c>
      <c r="BL23" s="1002"/>
      <c r="BM23" s="1002"/>
      <c r="BN23" s="1002">
        <f t="shared" si="27"/>
        <v>0</v>
      </c>
      <c r="BO23" s="1005">
        <f t="shared" si="8"/>
        <v>0</v>
      </c>
      <c r="BP23" s="1002">
        <f t="shared" si="28"/>
        <v>0</v>
      </c>
      <c r="BQ23" s="1002"/>
      <c r="BR23" s="1002"/>
      <c r="BS23" s="1002"/>
      <c r="BT23" s="1002"/>
      <c r="BU23" s="1002"/>
      <c r="BV23" s="1002"/>
      <c r="BW23" s="1002"/>
      <c r="BX23" s="1002"/>
      <c r="BY23" s="1002"/>
      <c r="BZ23" s="1002"/>
      <c r="CA23" s="1002"/>
      <c r="CB23" s="1002"/>
      <c r="CC23" s="1002"/>
      <c r="CD23" s="1002"/>
      <c r="CE23" s="1002"/>
      <c r="CF23" s="1002"/>
      <c r="CG23" s="1002"/>
      <c r="CH23" s="1002"/>
      <c r="CI23" s="1005">
        <f t="shared" si="10"/>
        <v>1</v>
      </c>
      <c r="CJ23" s="1002">
        <f t="shared" si="29"/>
        <v>10000000</v>
      </c>
      <c r="CK23" s="1002">
        <f t="shared" ref="CK23:CP38" si="36">H23-BQ23</f>
        <v>0</v>
      </c>
      <c r="CL23" s="1002">
        <f t="shared" si="36"/>
        <v>0</v>
      </c>
      <c r="CM23" s="1002">
        <f t="shared" si="30"/>
        <v>0</v>
      </c>
      <c r="CN23" s="1002">
        <f t="shared" si="30"/>
        <v>0</v>
      </c>
      <c r="CO23" s="1002">
        <f t="shared" si="30"/>
        <v>0</v>
      </c>
      <c r="CP23" s="1002">
        <f t="shared" si="30"/>
        <v>0</v>
      </c>
      <c r="CQ23" s="1002">
        <f t="shared" si="34"/>
        <v>0</v>
      </c>
      <c r="CR23" s="1002">
        <f t="shared" si="34"/>
        <v>0</v>
      </c>
      <c r="CS23" s="1002">
        <f t="shared" si="34"/>
        <v>0</v>
      </c>
      <c r="CT23" s="1002">
        <f t="shared" si="31"/>
        <v>0</v>
      </c>
      <c r="CU23" s="1002">
        <f t="shared" si="31"/>
        <v>0</v>
      </c>
      <c r="CV23" s="1002">
        <f t="shared" si="31"/>
        <v>0</v>
      </c>
      <c r="CW23" s="1002">
        <f t="shared" si="32"/>
        <v>0</v>
      </c>
      <c r="CX23" s="1002">
        <f t="shared" si="32"/>
        <v>10000000</v>
      </c>
      <c r="CY23" s="1002">
        <f t="shared" si="32"/>
        <v>0</v>
      </c>
      <c r="CZ23" s="1002">
        <f t="shared" si="32"/>
        <v>0</v>
      </c>
      <c r="DA23" s="1002">
        <f t="shared" si="32"/>
        <v>0</v>
      </c>
      <c r="DB23" s="1002">
        <f t="shared" si="32"/>
        <v>0</v>
      </c>
    </row>
    <row r="24" spans="1:106" ht="38.25" customHeight="1" x14ac:dyDescent="0.25">
      <c r="A24" s="1044"/>
      <c r="B24" s="1493"/>
      <c r="C24" s="1047" t="s">
        <v>4331</v>
      </c>
      <c r="D24" s="1008" t="s">
        <v>4570</v>
      </c>
      <c r="E24" s="1034">
        <v>410</v>
      </c>
      <c r="F24" s="1049" t="s">
        <v>4488</v>
      </c>
      <c r="G24" s="1002">
        <f t="shared" si="23"/>
        <v>10000000</v>
      </c>
      <c r="H24" s="1002"/>
      <c r="I24" s="1002"/>
      <c r="J24" s="1002"/>
      <c r="K24" s="1002"/>
      <c r="L24" s="1002"/>
      <c r="M24" s="1002"/>
      <c r="N24" s="1002"/>
      <c r="O24" s="1002"/>
      <c r="P24" s="1002"/>
      <c r="Q24" s="1002"/>
      <c r="R24" s="1002"/>
      <c r="S24" s="1002"/>
      <c r="T24" s="1002"/>
      <c r="U24" s="1002">
        <v>10000000</v>
      </c>
      <c r="V24" s="1002"/>
      <c r="W24" s="1002"/>
      <c r="X24" s="1002"/>
      <c r="Y24" s="1002"/>
      <c r="AA24" s="1005">
        <f t="shared" si="1"/>
        <v>0</v>
      </c>
      <c r="AB24" s="1002">
        <f t="shared" si="24"/>
        <v>0</v>
      </c>
      <c r="AC24" s="1002"/>
      <c r="AD24" s="1002"/>
      <c r="AE24" s="1002"/>
      <c r="AF24" s="1002"/>
      <c r="AG24" s="1002"/>
      <c r="AH24" s="1002"/>
      <c r="AI24" s="1002"/>
      <c r="AJ24" s="1002"/>
      <c r="AK24" s="1002"/>
      <c r="AL24" s="1002"/>
      <c r="AM24" s="1002"/>
      <c r="AN24" s="1002"/>
      <c r="AO24" s="1002"/>
      <c r="AP24" s="1002"/>
      <c r="AQ24" s="1002"/>
      <c r="AR24" s="1002"/>
      <c r="AS24" s="1002"/>
      <c r="AT24" s="1002"/>
      <c r="AU24" s="1005">
        <f t="shared" si="3"/>
        <v>1</v>
      </c>
      <c r="AV24" s="1002">
        <f t="shared" si="25"/>
        <v>10000000</v>
      </c>
      <c r="AW24" s="1002">
        <f t="shared" si="35"/>
        <v>0</v>
      </c>
      <c r="AX24" s="1002">
        <f t="shared" si="35"/>
        <v>0</v>
      </c>
      <c r="AY24" s="1002">
        <f t="shared" si="33"/>
        <v>0</v>
      </c>
      <c r="AZ24" s="1002">
        <f t="shared" si="26"/>
        <v>0</v>
      </c>
      <c r="BA24" s="1002">
        <f t="shared" si="26"/>
        <v>0</v>
      </c>
      <c r="BB24" s="1002">
        <f t="shared" si="26"/>
        <v>0</v>
      </c>
      <c r="BC24" s="1002">
        <f t="shared" si="26"/>
        <v>0</v>
      </c>
      <c r="BD24" s="1002">
        <f t="shared" si="26"/>
        <v>0</v>
      </c>
      <c r="BE24" s="1002">
        <f>+P24-AK24</f>
        <v>0</v>
      </c>
      <c r="BF24" s="1002">
        <f t="shared" si="26"/>
        <v>0</v>
      </c>
      <c r="BG24" s="1002">
        <f t="shared" si="26"/>
        <v>0</v>
      </c>
      <c r="BH24" s="1002">
        <f t="shared" si="26"/>
        <v>0</v>
      </c>
      <c r="BI24" s="1002">
        <f t="shared" si="26"/>
        <v>0</v>
      </c>
      <c r="BJ24" s="1002">
        <f t="shared" si="26"/>
        <v>10000000</v>
      </c>
      <c r="BK24" s="1002">
        <f t="shared" si="26"/>
        <v>0</v>
      </c>
      <c r="BL24" s="1002"/>
      <c r="BM24" s="1002"/>
      <c r="BN24" s="1002">
        <f t="shared" si="27"/>
        <v>0</v>
      </c>
      <c r="BO24" s="1005">
        <f t="shared" si="8"/>
        <v>0</v>
      </c>
      <c r="BP24" s="1002">
        <f t="shared" si="28"/>
        <v>0</v>
      </c>
      <c r="BQ24" s="1002"/>
      <c r="BR24" s="1002"/>
      <c r="BS24" s="1002"/>
      <c r="BT24" s="1002"/>
      <c r="BU24" s="1002"/>
      <c r="BV24" s="1002"/>
      <c r="BW24" s="1002"/>
      <c r="BX24" s="1002"/>
      <c r="BY24" s="1002"/>
      <c r="BZ24" s="1002"/>
      <c r="CA24" s="1002"/>
      <c r="CB24" s="1002"/>
      <c r="CC24" s="1002"/>
      <c r="CD24" s="1002"/>
      <c r="CE24" s="1002"/>
      <c r="CF24" s="1002"/>
      <c r="CG24" s="1002"/>
      <c r="CH24" s="1002"/>
      <c r="CI24" s="1005">
        <f t="shared" si="10"/>
        <v>1</v>
      </c>
      <c r="CJ24" s="1002">
        <f t="shared" si="29"/>
        <v>10000000</v>
      </c>
      <c r="CK24" s="1002">
        <f t="shared" si="36"/>
        <v>0</v>
      </c>
      <c r="CL24" s="1002">
        <f t="shared" si="36"/>
        <v>0</v>
      </c>
      <c r="CM24" s="1002">
        <f t="shared" si="30"/>
        <v>0</v>
      </c>
      <c r="CN24" s="1002">
        <f t="shared" si="30"/>
        <v>0</v>
      </c>
      <c r="CO24" s="1002">
        <f t="shared" si="30"/>
        <v>0</v>
      </c>
      <c r="CP24" s="1002">
        <f t="shared" si="30"/>
        <v>0</v>
      </c>
      <c r="CQ24" s="1002">
        <f t="shared" si="34"/>
        <v>0</v>
      </c>
      <c r="CR24" s="1002">
        <f t="shared" si="34"/>
        <v>0</v>
      </c>
      <c r="CS24" s="1002">
        <f t="shared" si="34"/>
        <v>0</v>
      </c>
      <c r="CT24" s="1002">
        <f t="shared" si="31"/>
        <v>0</v>
      </c>
      <c r="CU24" s="1002">
        <f t="shared" si="31"/>
        <v>0</v>
      </c>
      <c r="CV24" s="1002">
        <f t="shared" si="31"/>
        <v>0</v>
      </c>
      <c r="CW24" s="1002">
        <f t="shared" si="32"/>
        <v>0</v>
      </c>
      <c r="CX24" s="1002">
        <f t="shared" si="32"/>
        <v>10000000</v>
      </c>
      <c r="CY24" s="1002">
        <f t="shared" si="32"/>
        <v>0</v>
      </c>
      <c r="CZ24" s="1002">
        <f t="shared" si="32"/>
        <v>0</v>
      </c>
      <c r="DA24" s="1002">
        <f t="shared" si="32"/>
        <v>0</v>
      </c>
      <c r="DB24" s="1002">
        <f t="shared" si="32"/>
        <v>0</v>
      </c>
    </row>
    <row r="25" spans="1:106" ht="47.25" customHeight="1" x14ac:dyDescent="0.25">
      <c r="A25" s="1044"/>
      <c r="B25" s="1493"/>
      <c r="C25" s="1047" t="s">
        <v>4332</v>
      </c>
      <c r="D25" s="1008" t="s">
        <v>4483</v>
      </c>
      <c r="E25" s="1034">
        <v>410</v>
      </c>
      <c r="F25" s="1049" t="s">
        <v>4488</v>
      </c>
      <c r="G25" s="1002">
        <f t="shared" si="23"/>
        <v>20000000</v>
      </c>
      <c r="H25" s="1002"/>
      <c r="I25" s="1002"/>
      <c r="J25" s="1002"/>
      <c r="K25" s="1002"/>
      <c r="L25" s="1002"/>
      <c r="M25" s="1002"/>
      <c r="N25" s="1002"/>
      <c r="O25" s="1002"/>
      <c r="P25" s="1002"/>
      <c r="Q25" s="1002"/>
      <c r="R25" s="1002"/>
      <c r="S25" s="1002"/>
      <c r="T25" s="1002"/>
      <c r="U25" s="1002">
        <v>20000000</v>
      </c>
      <c r="V25" s="1002"/>
      <c r="W25" s="1002"/>
      <c r="X25" s="1002"/>
      <c r="Y25" s="1002"/>
      <c r="AA25" s="1005">
        <f t="shared" si="1"/>
        <v>0</v>
      </c>
      <c r="AB25" s="1002">
        <f t="shared" si="24"/>
        <v>0</v>
      </c>
      <c r="AC25" s="1002"/>
      <c r="AD25" s="1002"/>
      <c r="AE25" s="1002"/>
      <c r="AF25" s="1002"/>
      <c r="AG25" s="1002"/>
      <c r="AH25" s="1002"/>
      <c r="AI25" s="1002"/>
      <c r="AJ25" s="1002"/>
      <c r="AK25" s="1002"/>
      <c r="AL25" s="1002"/>
      <c r="AM25" s="1002"/>
      <c r="AN25" s="1002"/>
      <c r="AO25" s="1002"/>
      <c r="AP25" s="1002"/>
      <c r="AQ25" s="1002"/>
      <c r="AR25" s="1002"/>
      <c r="AS25" s="1002"/>
      <c r="AT25" s="1002"/>
      <c r="AU25" s="1005">
        <f t="shared" si="3"/>
        <v>1</v>
      </c>
      <c r="AV25" s="1002">
        <f t="shared" si="25"/>
        <v>20000000</v>
      </c>
      <c r="AW25" s="1002">
        <f t="shared" si="35"/>
        <v>0</v>
      </c>
      <c r="AX25" s="1002">
        <f t="shared" si="35"/>
        <v>0</v>
      </c>
      <c r="AY25" s="1002">
        <f t="shared" si="33"/>
        <v>0</v>
      </c>
      <c r="AZ25" s="1002">
        <f t="shared" si="26"/>
        <v>0</v>
      </c>
      <c r="BA25" s="1002">
        <f t="shared" si="26"/>
        <v>0</v>
      </c>
      <c r="BB25" s="1002">
        <f t="shared" si="26"/>
        <v>0</v>
      </c>
      <c r="BC25" s="1002">
        <f t="shared" si="26"/>
        <v>0</v>
      </c>
      <c r="BD25" s="1002">
        <f t="shared" si="26"/>
        <v>0</v>
      </c>
      <c r="BE25" s="1002">
        <f>+P25-AK25</f>
        <v>0</v>
      </c>
      <c r="BF25" s="1002">
        <f t="shared" si="26"/>
        <v>0</v>
      </c>
      <c r="BG25" s="1002">
        <f t="shared" si="26"/>
        <v>0</v>
      </c>
      <c r="BH25" s="1002">
        <f t="shared" si="26"/>
        <v>0</v>
      </c>
      <c r="BI25" s="1002">
        <f t="shared" si="26"/>
        <v>0</v>
      </c>
      <c r="BJ25" s="1002">
        <f t="shared" si="26"/>
        <v>20000000</v>
      </c>
      <c r="BK25" s="1002">
        <f t="shared" si="26"/>
        <v>0</v>
      </c>
      <c r="BL25" s="1002"/>
      <c r="BM25" s="1002"/>
      <c r="BN25" s="1002">
        <f t="shared" si="27"/>
        <v>0</v>
      </c>
      <c r="BO25" s="1005">
        <f t="shared" si="8"/>
        <v>0</v>
      </c>
      <c r="BP25" s="1002">
        <f t="shared" si="28"/>
        <v>0</v>
      </c>
      <c r="BQ25" s="1002"/>
      <c r="BR25" s="1002"/>
      <c r="BS25" s="1002"/>
      <c r="BT25" s="1002"/>
      <c r="BU25" s="1002"/>
      <c r="BV25" s="1002"/>
      <c r="BW25" s="1002"/>
      <c r="BX25" s="1002"/>
      <c r="BY25" s="1002"/>
      <c r="BZ25" s="1002"/>
      <c r="CA25" s="1002"/>
      <c r="CB25" s="1002"/>
      <c r="CC25" s="1002"/>
      <c r="CD25" s="1002"/>
      <c r="CE25" s="1002"/>
      <c r="CF25" s="1002"/>
      <c r="CG25" s="1002"/>
      <c r="CH25" s="1002"/>
      <c r="CI25" s="1005">
        <f t="shared" si="10"/>
        <v>1</v>
      </c>
      <c r="CJ25" s="1002">
        <f t="shared" si="29"/>
        <v>20000000</v>
      </c>
      <c r="CK25" s="1002">
        <f t="shared" si="36"/>
        <v>0</v>
      </c>
      <c r="CL25" s="1002">
        <f t="shared" si="36"/>
        <v>0</v>
      </c>
      <c r="CM25" s="1002">
        <f t="shared" si="30"/>
        <v>0</v>
      </c>
      <c r="CN25" s="1002">
        <f t="shared" si="30"/>
        <v>0</v>
      </c>
      <c r="CO25" s="1002">
        <f t="shared" si="30"/>
        <v>0</v>
      </c>
      <c r="CP25" s="1002">
        <f t="shared" si="30"/>
        <v>0</v>
      </c>
      <c r="CQ25" s="1002">
        <f t="shared" si="34"/>
        <v>0</v>
      </c>
      <c r="CR25" s="1002">
        <f t="shared" si="34"/>
        <v>0</v>
      </c>
      <c r="CS25" s="1002">
        <f t="shared" si="34"/>
        <v>0</v>
      </c>
      <c r="CT25" s="1002">
        <f t="shared" si="31"/>
        <v>0</v>
      </c>
      <c r="CU25" s="1002">
        <f t="shared" si="31"/>
        <v>0</v>
      </c>
      <c r="CV25" s="1002">
        <f t="shared" si="31"/>
        <v>0</v>
      </c>
      <c r="CW25" s="1002">
        <f t="shared" si="32"/>
        <v>0</v>
      </c>
      <c r="CX25" s="1002">
        <f t="shared" si="32"/>
        <v>20000000</v>
      </c>
      <c r="CY25" s="1002">
        <f t="shared" si="32"/>
        <v>0</v>
      </c>
      <c r="CZ25" s="1002">
        <f t="shared" si="32"/>
        <v>0</v>
      </c>
      <c r="DA25" s="1002">
        <f t="shared" si="32"/>
        <v>0</v>
      </c>
      <c r="DB25" s="1002">
        <f t="shared" si="32"/>
        <v>0</v>
      </c>
    </row>
    <row r="26" spans="1:106" ht="48.75" customHeight="1" x14ac:dyDescent="0.25">
      <c r="A26" s="1044"/>
      <c r="B26" s="1493"/>
      <c r="C26" s="1047" t="s">
        <v>4333</v>
      </c>
      <c r="D26" s="1008" t="s">
        <v>4484</v>
      </c>
      <c r="E26" s="1034">
        <v>410</v>
      </c>
      <c r="F26" s="1049" t="s">
        <v>4488</v>
      </c>
      <c r="G26" s="1002">
        <f t="shared" si="23"/>
        <v>50000000</v>
      </c>
      <c r="H26" s="1002"/>
      <c r="I26" s="1002"/>
      <c r="J26" s="1002"/>
      <c r="K26" s="1002"/>
      <c r="L26" s="1002"/>
      <c r="M26" s="1002"/>
      <c r="N26" s="1002"/>
      <c r="O26" s="1002"/>
      <c r="P26" s="1002"/>
      <c r="Q26" s="1002"/>
      <c r="R26" s="1002"/>
      <c r="S26" s="1002"/>
      <c r="T26" s="1002"/>
      <c r="U26" s="1002">
        <v>50000000</v>
      </c>
      <c r="V26" s="1002"/>
      <c r="W26" s="1002"/>
      <c r="X26" s="1002"/>
      <c r="Y26" s="1002"/>
      <c r="AA26" s="1005">
        <f t="shared" si="1"/>
        <v>1</v>
      </c>
      <c r="AB26" s="1002">
        <f t="shared" si="24"/>
        <v>50000000</v>
      </c>
      <c r="AC26" s="1002"/>
      <c r="AD26" s="1002"/>
      <c r="AE26" s="1002"/>
      <c r="AF26" s="1002"/>
      <c r="AG26" s="1002"/>
      <c r="AH26" s="1002"/>
      <c r="AI26" s="1002"/>
      <c r="AJ26" s="1002"/>
      <c r="AK26" s="1002"/>
      <c r="AL26" s="1002"/>
      <c r="AM26" s="1002"/>
      <c r="AN26" s="1002"/>
      <c r="AO26" s="1002"/>
      <c r="AP26" s="1002">
        <f>+'[7]ENERO 2016'!$Y$281</f>
        <v>50000000</v>
      </c>
      <c r="AQ26" s="1002"/>
      <c r="AR26" s="1002"/>
      <c r="AS26" s="1002"/>
      <c r="AT26" s="1002"/>
      <c r="AU26" s="1005">
        <f t="shared" si="3"/>
        <v>0</v>
      </c>
      <c r="AV26" s="1002">
        <f t="shared" si="25"/>
        <v>0</v>
      </c>
      <c r="AW26" s="1002">
        <f t="shared" si="35"/>
        <v>0</v>
      </c>
      <c r="AX26" s="1002">
        <f t="shared" si="35"/>
        <v>0</v>
      </c>
      <c r="AY26" s="1002">
        <f t="shared" si="33"/>
        <v>0</v>
      </c>
      <c r="AZ26" s="1002">
        <f t="shared" si="26"/>
        <v>0</v>
      </c>
      <c r="BA26" s="1002">
        <f t="shared" si="26"/>
        <v>0</v>
      </c>
      <c r="BB26" s="1002">
        <f t="shared" si="26"/>
        <v>0</v>
      </c>
      <c r="BC26" s="1002">
        <f t="shared" si="26"/>
        <v>0</v>
      </c>
      <c r="BD26" s="1002">
        <f t="shared" si="26"/>
        <v>0</v>
      </c>
      <c r="BE26" s="1002">
        <f>+P26-AK26</f>
        <v>0</v>
      </c>
      <c r="BF26" s="1002">
        <f t="shared" si="26"/>
        <v>0</v>
      </c>
      <c r="BG26" s="1002">
        <f t="shared" si="26"/>
        <v>0</v>
      </c>
      <c r="BH26" s="1002">
        <f t="shared" si="26"/>
        <v>0</v>
      </c>
      <c r="BI26" s="1002">
        <f t="shared" si="26"/>
        <v>0</v>
      </c>
      <c r="BJ26" s="1002">
        <f t="shared" si="26"/>
        <v>0</v>
      </c>
      <c r="BK26" s="1002">
        <f t="shared" si="26"/>
        <v>0</v>
      </c>
      <c r="BL26" s="1002"/>
      <c r="BM26" s="1002"/>
      <c r="BN26" s="1002">
        <f t="shared" si="27"/>
        <v>0</v>
      </c>
      <c r="BO26" s="1005">
        <f t="shared" si="8"/>
        <v>0</v>
      </c>
      <c r="BP26" s="1002">
        <f t="shared" si="28"/>
        <v>0</v>
      </c>
      <c r="BQ26" s="1002"/>
      <c r="BR26" s="1002"/>
      <c r="BS26" s="1002"/>
      <c r="BT26" s="1002"/>
      <c r="BU26" s="1002"/>
      <c r="BV26" s="1002"/>
      <c r="BW26" s="1002"/>
      <c r="BX26" s="1002"/>
      <c r="BY26" s="1002"/>
      <c r="BZ26" s="1002"/>
      <c r="CA26" s="1002"/>
      <c r="CB26" s="1002"/>
      <c r="CC26" s="1002"/>
      <c r="CD26" s="1002"/>
      <c r="CE26" s="1002"/>
      <c r="CF26" s="1002"/>
      <c r="CG26" s="1002"/>
      <c r="CH26" s="1002"/>
      <c r="CI26" s="1005">
        <f t="shared" si="10"/>
        <v>1</v>
      </c>
      <c r="CJ26" s="1002">
        <f t="shared" si="29"/>
        <v>50000000</v>
      </c>
      <c r="CK26" s="1002">
        <f t="shared" si="36"/>
        <v>0</v>
      </c>
      <c r="CL26" s="1002">
        <f t="shared" si="36"/>
        <v>0</v>
      </c>
      <c r="CM26" s="1002">
        <f t="shared" si="30"/>
        <v>0</v>
      </c>
      <c r="CN26" s="1002">
        <f t="shared" si="30"/>
        <v>0</v>
      </c>
      <c r="CO26" s="1002">
        <f t="shared" si="30"/>
        <v>0</v>
      </c>
      <c r="CP26" s="1002">
        <f t="shared" si="30"/>
        <v>0</v>
      </c>
      <c r="CQ26" s="1002">
        <f t="shared" si="34"/>
        <v>0</v>
      </c>
      <c r="CR26" s="1002">
        <f t="shared" si="34"/>
        <v>0</v>
      </c>
      <c r="CS26" s="1002">
        <f t="shared" si="34"/>
        <v>0</v>
      </c>
      <c r="CT26" s="1002">
        <f t="shared" si="31"/>
        <v>0</v>
      </c>
      <c r="CU26" s="1002">
        <f t="shared" si="31"/>
        <v>0</v>
      </c>
      <c r="CV26" s="1002">
        <f t="shared" si="31"/>
        <v>0</v>
      </c>
      <c r="CW26" s="1002">
        <f t="shared" si="32"/>
        <v>0</v>
      </c>
      <c r="CX26" s="1002">
        <f t="shared" si="32"/>
        <v>50000000</v>
      </c>
      <c r="CY26" s="1002">
        <f t="shared" si="32"/>
        <v>0</v>
      </c>
      <c r="CZ26" s="1002">
        <f t="shared" si="32"/>
        <v>0</v>
      </c>
      <c r="DA26" s="1002">
        <f t="shared" si="32"/>
        <v>0</v>
      </c>
      <c r="DB26" s="1002">
        <f t="shared" si="32"/>
        <v>0</v>
      </c>
    </row>
    <row r="27" spans="1:106" ht="34.5" customHeight="1" x14ac:dyDescent="0.25">
      <c r="A27" s="1044"/>
      <c r="B27" s="1493"/>
      <c r="C27" s="1047" t="s">
        <v>4334</v>
      </c>
      <c r="D27" s="1008" t="s">
        <v>4485</v>
      </c>
      <c r="E27" s="1034">
        <v>410</v>
      </c>
      <c r="F27" s="1049" t="s">
        <v>4489</v>
      </c>
      <c r="G27" s="1002">
        <f t="shared" si="23"/>
        <v>105000000</v>
      </c>
      <c r="H27" s="1002"/>
      <c r="I27" s="1002"/>
      <c r="J27" s="1002"/>
      <c r="K27" s="1002"/>
      <c r="L27" s="1002"/>
      <c r="M27" s="1002"/>
      <c r="N27" s="1002"/>
      <c r="O27" s="1002"/>
      <c r="P27" s="1002"/>
      <c r="Q27" s="1002"/>
      <c r="R27" s="1002"/>
      <c r="S27" s="1002"/>
      <c r="T27" s="1002"/>
      <c r="U27" s="1002">
        <v>100000000</v>
      </c>
      <c r="V27" s="1002"/>
      <c r="W27" s="1002"/>
      <c r="X27" s="1002"/>
      <c r="Y27" s="1002">
        <v>5000000</v>
      </c>
      <c r="AA27" s="1005">
        <f t="shared" si="1"/>
        <v>1.1252390476190477E-2</v>
      </c>
      <c r="AB27" s="1002">
        <f t="shared" si="24"/>
        <v>1181501</v>
      </c>
      <c r="AC27" s="1002"/>
      <c r="AD27" s="1002"/>
      <c r="AE27" s="1002"/>
      <c r="AF27" s="1002"/>
      <c r="AG27" s="1002"/>
      <c r="AH27" s="1002"/>
      <c r="AI27" s="1002"/>
      <c r="AJ27" s="1002"/>
      <c r="AK27" s="1002"/>
      <c r="AL27" s="1002"/>
      <c r="AM27" s="1002"/>
      <c r="AN27" s="1002"/>
      <c r="AO27" s="1002"/>
      <c r="AP27" s="1002">
        <f>+'[7]ENERO 2016'!$Y$287</f>
        <v>1181501</v>
      </c>
      <c r="AQ27" s="1002"/>
      <c r="AR27" s="1002"/>
      <c r="AS27" s="1002"/>
      <c r="AT27" s="1002"/>
      <c r="AU27" s="1005">
        <f t="shared" si="3"/>
        <v>0.98874760952380947</v>
      </c>
      <c r="AV27" s="1002">
        <f t="shared" si="25"/>
        <v>103818499</v>
      </c>
      <c r="AW27" s="1002">
        <f t="shared" si="35"/>
        <v>0</v>
      </c>
      <c r="AX27" s="1002">
        <f t="shared" si="35"/>
        <v>0</v>
      </c>
      <c r="AY27" s="1002">
        <f t="shared" si="33"/>
        <v>0</v>
      </c>
      <c r="AZ27" s="1002">
        <f t="shared" si="26"/>
        <v>0</v>
      </c>
      <c r="BA27" s="1002">
        <f t="shared" si="26"/>
        <v>0</v>
      </c>
      <c r="BB27" s="1002">
        <f t="shared" si="26"/>
        <v>0</v>
      </c>
      <c r="BC27" s="1002">
        <f t="shared" si="26"/>
        <v>0</v>
      </c>
      <c r="BD27" s="1002">
        <f t="shared" si="26"/>
        <v>0</v>
      </c>
      <c r="BE27" s="1002">
        <f>+P27-AK27</f>
        <v>0</v>
      </c>
      <c r="BF27" s="1002">
        <f t="shared" si="26"/>
        <v>0</v>
      </c>
      <c r="BG27" s="1002">
        <f t="shared" si="26"/>
        <v>0</v>
      </c>
      <c r="BH27" s="1002">
        <f t="shared" si="26"/>
        <v>0</v>
      </c>
      <c r="BI27" s="1002">
        <f t="shared" si="26"/>
        <v>0</v>
      </c>
      <c r="BJ27" s="1002">
        <f t="shared" si="26"/>
        <v>98818499</v>
      </c>
      <c r="BK27" s="1002">
        <f t="shared" si="26"/>
        <v>0</v>
      </c>
      <c r="BL27" s="1002"/>
      <c r="BM27" s="1002"/>
      <c r="BN27" s="1002">
        <f t="shared" si="27"/>
        <v>5000000</v>
      </c>
      <c r="BO27" s="1005">
        <f t="shared" si="8"/>
        <v>0</v>
      </c>
      <c r="BP27" s="1002">
        <f t="shared" si="28"/>
        <v>0</v>
      </c>
      <c r="BQ27" s="1002"/>
      <c r="BR27" s="1002"/>
      <c r="BS27" s="1002"/>
      <c r="BT27" s="1002"/>
      <c r="BU27" s="1002"/>
      <c r="BV27" s="1002"/>
      <c r="BW27" s="1002"/>
      <c r="BX27" s="1002"/>
      <c r="BY27" s="1002"/>
      <c r="BZ27" s="1002"/>
      <c r="CA27" s="1002"/>
      <c r="CB27" s="1002"/>
      <c r="CC27" s="1002"/>
      <c r="CD27" s="1002"/>
      <c r="CE27" s="1002"/>
      <c r="CF27" s="1002"/>
      <c r="CG27" s="1002"/>
      <c r="CH27" s="1002"/>
      <c r="CI27" s="1005">
        <f t="shared" si="10"/>
        <v>1</v>
      </c>
      <c r="CJ27" s="1002">
        <f t="shared" si="29"/>
        <v>105000000</v>
      </c>
      <c r="CK27" s="1002">
        <f t="shared" si="36"/>
        <v>0</v>
      </c>
      <c r="CL27" s="1002">
        <f t="shared" si="36"/>
        <v>0</v>
      </c>
      <c r="CM27" s="1002">
        <f t="shared" si="30"/>
        <v>0</v>
      </c>
      <c r="CN27" s="1002">
        <f t="shared" si="30"/>
        <v>0</v>
      </c>
      <c r="CO27" s="1002">
        <f t="shared" si="30"/>
        <v>0</v>
      </c>
      <c r="CP27" s="1002">
        <f t="shared" si="30"/>
        <v>0</v>
      </c>
      <c r="CQ27" s="1002">
        <f t="shared" si="34"/>
        <v>0</v>
      </c>
      <c r="CR27" s="1002">
        <f t="shared" si="34"/>
        <v>0</v>
      </c>
      <c r="CS27" s="1002">
        <f t="shared" si="34"/>
        <v>0</v>
      </c>
      <c r="CT27" s="1002">
        <f t="shared" si="31"/>
        <v>0</v>
      </c>
      <c r="CU27" s="1002">
        <f t="shared" si="31"/>
        <v>0</v>
      </c>
      <c r="CV27" s="1002">
        <f t="shared" si="31"/>
        <v>0</v>
      </c>
      <c r="CW27" s="1002">
        <f t="shared" si="32"/>
        <v>0</v>
      </c>
      <c r="CX27" s="1002">
        <f t="shared" si="32"/>
        <v>100000000</v>
      </c>
      <c r="CY27" s="1002">
        <f t="shared" si="32"/>
        <v>0</v>
      </c>
      <c r="CZ27" s="1002">
        <f t="shared" si="32"/>
        <v>0</v>
      </c>
      <c r="DA27" s="1002">
        <f t="shared" si="32"/>
        <v>0</v>
      </c>
      <c r="DB27" s="1002">
        <f t="shared" si="32"/>
        <v>5000000</v>
      </c>
    </row>
    <row r="28" spans="1:106" ht="38.25" customHeight="1" x14ac:dyDescent="0.25">
      <c r="A28" s="1044"/>
      <c r="B28" s="1493"/>
      <c r="C28" s="1047" t="s">
        <v>4335</v>
      </c>
      <c r="D28" s="1008" t="s">
        <v>4571</v>
      </c>
      <c r="E28" s="1034">
        <v>410</v>
      </c>
      <c r="F28" s="1049" t="s">
        <v>4488</v>
      </c>
      <c r="G28" s="1002">
        <f t="shared" si="23"/>
        <v>100000000</v>
      </c>
      <c r="H28" s="1002"/>
      <c r="I28" s="1002"/>
      <c r="J28" s="1002"/>
      <c r="K28" s="1002"/>
      <c r="L28" s="1002"/>
      <c r="M28" s="1002"/>
      <c r="N28" s="1002"/>
      <c r="O28" s="1002"/>
      <c r="P28" s="1002"/>
      <c r="Q28" s="1002"/>
      <c r="R28" s="1002"/>
      <c r="S28" s="1002"/>
      <c r="T28" s="1002"/>
      <c r="U28" s="1002">
        <v>100000000</v>
      </c>
      <c r="V28" s="1002"/>
      <c r="W28" s="1002"/>
      <c r="X28" s="1002"/>
      <c r="Y28" s="1002"/>
      <c r="AA28" s="1005">
        <f t="shared" si="1"/>
        <v>1.8749999999999999E-2</v>
      </c>
      <c r="AB28" s="1002">
        <f t="shared" si="24"/>
        <v>1875000</v>
      </c>
      <c r="AC28" s="1002"/>
      <c r="AD28" s="1002"/>
      <c r="AE28" s="1002"/>
      <c r="AF28" s="1002"/>
      <c r="AG28" s="1002"/>
      <c r="AH28" s="1002"/>
      <c r="AI28" s="1002"/>
      <c r="AJ28" s="1002"/>
      <c r="AK28" s="1002"/>
      <c r="AL28" s="1002"/>
      <c r="AM28" s="1002"/>
      <c r="AN28" s="1002"/>
      <c r="AO28" s="1002"/>
      <c r="AP28" s="1002">
        <f>+'[7]ENERO 2016'!$Y$292</f>
        <v>1875000</v>
      </c>
      <c r="AQ28" s="1002"/>
      <c r="AR28" s="1002"/>
      <c r="AS28" s="1002"/>
      <c r="AT28" s="1002"/>
      <c r="AU28" s="1005">
        <f t="shared" si="3"/>
        <v>0.98124999999999996</v>
      </c>
      <c r="AV28" s="1002">
        <f t="shared" si="25"/>
        <v>98125000</v>
      </c>
      <c r="AW28" s="1002">
        <f t="shared" si="35"/>
        <v>0</v>
      </c>
      <c r="AX28" s="1002">
        <f t="shared" si="35"/>
        <v>0</v>
      </c>
      <c r="AY28" s="1002">
        <f t="shared" si="33"/>
        <v>0</v>
      </c>
      <c r="AZ28" s="1002">
        <f t="shared" si="26"/>
        <v>0</v>
      </c>
      <c r="BA28" s="1002">
        <f t="shared" si="26"/>
        <v>0</v>
      </c>
      <c r="BB28" s="1002">
        <f t="shared" si="26"/>
        <v>0</v>
      </c>
      <c r="BC28" s="1002">
        <f t="shared" si="26"/>
        <v>0</v>
      </c>
      <c r="BD28" s="1002">
        <f t="shared" si="26"/>
        <v>0</v>
      </c>
      <c r="BE28" s="1002">
        <f t="shared" si="26"/>
        <v>0</v>
      </c>
      <c r="BF28" s="1002">
        <f t="shared" si="26"/>
        <v>0</v>
      </c>
      <c r="BG28" s="1002">
        <f t="shared" si="26"/>
        <v>0</v>
      </c>
      <c r="BH28" s="1002">
        <f t="shared" si="26"/>
        <v>0</v>
      </c>
      <c r="BI28" s="1002">
        <f t="shared" si="26"/>
        <v>0</v>
      </c>
      <c r="BJ28" s="1002">
        <f t="shared" si="26"/>
        <v>98125000</v>
      </c>
      <c r="BK28" s="1002">
        <f t="shared" si="26"/>
        <v>0</v>
      </c>
      <c r="BL28" s="1002"/>
      <c r="BM28" s="1002"/>
      <c r="BN28" s="1002">
        <f t="shared" si="27"/>
        <v>0</v>
      </c>
      <c r="BO28" s="1005">
        <f t="shared" si="8"/>
        <v>0</v>
      </c>
      <c r="BP28" s="1002">
        <f t="shared" si="28"/>
        <v>0</v>
      </c>
      <c r="BQ28" s="1002"/>
      <c r="BR28" s="1002"/>
      <c r="BS28" s="1002"/>
      <c r="BT28" s="1002"/>
      <c r="BU28" s="1002"/>
      <c r="BV28" s="1002"/>
      <c r="BW28" s="1002"/>
      <c r="BX28" s="1002"/>
      <c r="BY28" s="1002"/>
      <c r="BZ28" s="1002"/>
      <c r="CA28" s="1002"/>
      <c r="CB28" s="1002"/>
      <c r="CC28" s="1002"/>
      <c r="CD28" s="1002"/>
      <c r="CE28" s="1002"/>
      <c r="CF28" s="1002"/>
      <c r="CG28" s="1002"/>
      <c r="CH28" s="1002"/>
      <c r="CI28" s="1005">
        <f t="shared" si="10"/>
        <v>1</v>
      </c>
      <c r="CJ28" s="1002">
        <f t="shared" si="29"/>
        <v>100000000</v>
      </c>
      <c r="CK28" s="1002">
        <f t="shared" si="36"/>
        <v>0</v>
      </c>
      <c r="CL28" s="1002">
        <f t="shared" si="36"/>
        <v>0</v>
      </c>
      <c r="CM28" s="1002">
        <f t="shared" si="30"/>
        <v>0</v>
      </c>
      <c r="CN28" s="1002">
        <f t="shared" si="30"/>
        <v>0</v>
      </c>
      <c r="CO28" s="1002">
        <f t="shared" si="30"/>
        <v>0</v>
      </c>
      <c r="CP28" s="1002">
        <f t="shared" si="30"/>
        <v>0</v>
      </c>
      <c r="CQ28" s="1002">
        <f t="shared" si="34"/>
        <v>0</v>
      </c>
      <c r="CR28" s="1002">
        <f t="shared" si="34"/>
        <v>0</v>
      </c>
      <c r="CS28" s="1002">
        <f t="shared" si="34"/>
        <v>0</v>
      </c>
      <c r="CT28" s="1002">
        <f t="shared" si="31"/>
        <v>0</v>
      </c>
      <c r="CU28" s="1002">
        <f t="shared" si="31"/>
        <v>0</v>
      </c>
      <c r="CV28" s="1002">
        <f t="shared" si="31"/>
        <v>0</v>
      </c>
      <c r="CW28" s="1002">
        <f t="shared" si="32"/>
        <v>0</v>
      </c>
      <c r="CX28" s="1002">
        <f t="shared" si="32"/>
        <v>100000000</v>
      </c>
      <c r="CY28" s="1002">
        <f t="shared" si="32"/>
        <v>0</v>
      </c>
      <c r="CZ28" s="1002">
        <f t="shared" si="32"/>
        <v>0</v>
      </c>
      <c r="DA28" s="1002">
        <f t="shared" si="32"/>
        <v>0</v>
      </c>
      <c r="DB28" s="1002">
        <f t="shared" si="32"/>
        <v>0</v>
      </c>
    </row>
    <row r="29" spans="1:106" ht="22.5" customHeight="1" x14ac:dyDescent="0.25">
      <c r="A29" s="1044"/>
      <c r="B29" s="1493"/>
      <c r="C29" s="1047" t="s">
        <v>4491</v>
      </c>
      <c r="D29" s="1008" t="s">
        <v>4486</v>
      </c>
      <c r="E29" s="1034">
        <v>410</v>
      </c>
      <c r="F29" s="1049" t="s">
        <v>4451</v>
      </c>
      <c r="G29" s="1002">
        <f t="shared" si="23"/>
        <v>6000000</v>
      </c>
      <c r="H29" s="1002"/>
      <c r="I29" s="1002"/>
      <c r="J29" s="1002"/>
      <c r="K29" s="1002"/>
      <c r="L29" s="1002"/>
      <c r="M29" s="1002"/>
      <c r="N29" s="1002"/>
      <c r="O29" s="1002"/>
      <c r="P29" s="1002"/>
      <c r="Q29" s="1002"/>
      <c r="R29" s="1002"/>
      <c r="S29" s="1002"/>
      <c r="T29" s="1002"/>
      <c r="U29" s="1002"/>
      <c r="V29" s="1002"/>
      <c r="W29" s="1002"/>
      <c r="X29" s="1002"/>
      <c r="Y29" s="1002">
        <v>6000000</v>
      </c>
      <c r="AA29" s="1005">
        <f t="shared" si="1"/>
        <v>0</v>
      </c>
      <c r="AB29" s="1002">
        <f t="shared" si="24"/>
        <v>0</v>
      </c>
      <c r="AC29" s="1002"/>
      <c r="AD29" s="1002"/>
      <c r="AE29" s="1002"/>
      <c r="AF29" s="1002"/>
      <c r="AG29" s="1002"/>
      <c r="AH29" s="1002"/>
      <c r="AI29" s="1002"/>
      <c r="AJ29" s="1002"/>
      <c r="AK29" s="1002"/>
      <c r="AL29" s="1002"/>
      <c r="AM29" s="1002"/>
      <c r="AN29" s="1002"/>
      <c r="AO29" s="1002"/>
      <c r="AP29" s="1002"/>
      <c r="AQ29" s="1002"/>
      <c r="AR29" s="1002"/>
      <c r="AS29" s="1002"/>
      <c r="AT29" s="1002"/>
      <c r="AU29" s="1005">
        <f t="shared" si="3"/>
        <v>1</v>
      </c>
      <c r="AV29" s="1002">
        <f t="shared" si="25"/>
        <v>6000000</v>
      </c>
      <c r="AW29" s="1002">
        <f t="shared" si="35"/>
        <v>0</v>
      </c>
      <c r="AX29" s="1002">
        <f t="shared" si="35"/>
        <v>0</v>
      </c>
      <c r="AY29" s="1002">
        <f t="shared" si="33"/>
        <v>0</v>
      </c>
      <c r="AZ29" s="1002">
        <f t="shared" si="26"/>
        <v>0</v>
      </c>
      <c r="BA29" s="1002">
        <f t="shared" si="26"/>
        <v>0</v>
      </c>
      <c r="BB29" s="1002">
        <f t="shared" si="26"/>
        <v>0</v>
      </c>
      <c r="BC29" s="1002">
        <f t="shared" si="26"/>
        <v>0</v>
      </c>
      <c r="BD29" s="1002">
        <f t="shared" si="26"/>
        <v>0</v>
      </c>
      <c r="BE29" s="1002">
        <f t="shared" si="26"/>
        <v>0</v>
      </c>
      <c r="BF29" s="1002">
        <f t="shared" si="26"/>
        <v>0</v>
      </c>
      <c r="BG29" s="1002">
        <f t="shared" si="26"/>
        <v>0</v>
      </c>
      <c r="BH29" s="1002">
        <f t="shared" si="26"/>
        <v>0</v>
      </c>
      <c r="BI29" s="1002"/>
      <c r="BJ29" s="1002">
        <f t="shared" si="26"/>
        <v>0</v>
      </c>
      <c r="BK29" s="1002">
        <f t="shared" si="26"/>
        <v>0</v>
      </c>
      <c r="BL29" s="1002"/>
      <c r="BM29" s="1002"/>
      <c r="BN29" s="1002">
        <f t="shared" si="27"/>
        <v>6000000</v>
      </c>
      <c r="BO29" s="1005">
        <f t="shared" si="8"/>
        <v>0</v>
      </c>
      <c r="BP29" s="1002">
        <f t="shared" si="28"/>
        <v>0</v>
      </c>
      <c r="BQ29" s="1002"/>
      <c r="BR29" s="1002"/>
      <c r="BS29" s="1002"/>
      <c r="BT29" s="1002"/>
      <c r="BU29" s="1002"/>
      <c r="BV29" s="1002"/>
      <c r="BW29" s="1002"/>
      <c r="BX29" s="1002"/>
      <c r="BY29" s="1002"/>
      <c r="BZ29" s="1002"/>
      <c r="CA29" s="1002"/>
      <c r="CB29" s="1002"/>
      <c r="CC29" s="1002"/>
      <c r="CD29" s="1002"/>
      <c r="CE29" s="1002"/>
      <c r="CF29" s="1002"/>
      <c r="CG29" s="1002"/>
      <c r="CH29" s="1002"/>
      <c r="CI29" s="1005">
        <f t="shared" si="10"/>
        <v>1</v>
      </c>
      <c r="CJ29" s="1002">
        <f t="shared" si="29"/>
        <v>6000000</v>
      </c>
      <c r="CK29" s="1002">
        <f t="shared" si="36"/>
        <v>0</v>
      </c>
      <c r="CL29" s="1002">
        <f t="shared" si="36"/>
        <v>0</v>
      </c>
      <c r="CM29" s="1002">
        <f t="shared" si="30"/>
        <v>0</v>
      </c>
      <c r="CN29" s="1002">
        <f t="shared" si="30"/>
        <v>0</v>
      </c>
      <c r="CO29" s="1002">
        <f t="shared" si="30"/>
        <v>0</v>
      </c>
      <c r="CP29" s="1002">
        <f>M29-BV29</f>
        <v>0</v>
      </c>
      <c r="CQ29" s="1002">
        <f t="shared" si="34"/>
        <v>0</v>
      </c>
      <c r="CR29" s="1002">
        <f t="shared" si="34"/>
        <v>0</v>
      </c>
      <c r="CS29" s="1002">
        <f t="shared" si="34"/>
        <v>0</v>
      </c>
      <c r="CT29" s="1002">
        <f t="shared" si="31"/>
        <v>0</v>
      </c>
      <c r="CU29" s="1002">
        <f t="shared" si="31"/>
        <v>0</v>
      </c>
      <c r="CV29" s="1002">
        <f t="shared" si="31"/>
        <v>0</v>
      </c>
      <c r="CW29" s="1002">
        <f t="shared" si="31"/>
        <v>0</v>
      </c>
      <c r="CX29" s="1002">
        <f t="shared" si="31"/>
        <v>0</v>
      </c>
      <c r="CY29" s="1002">
        <f t="shared" si="31"/>
        <v>0</v>
      </c>
      <c r="CZ29" s="1002">
        <f t="shared" si="31"/>
        <v>0</v>
      </c>
      <c r="DA29" s="1002">
        <f t="shared" si="31"/>
        <v>0</v>
      </c>
      <c r="DB29" s="1002">
        <f t="shared" si="31"/>
        <v>6000000</v>
      </c>
    </row>
    <row r="30" spans="1:106" ht="50.25" customHeight="1" x14ac:dyDescent="0.25">
      <c r="A30" s="1044"/>
      <c r="B30" s="1493"/>
      <c r="C30" s="1047" t="s">
        <v>4492</v>
      </c>
      <c r="D30" s="1008" t="s">
        <v>4487</v>
      </c>
      <c r="E30" s="1034">
        <v>410</v>
      </c>
      <c r="F30" s="1049" t="s">
        <v>4490</v>
      </c>
      <c r="G30" s="1002">
        <f t="shared" si="23"/>
        <v>5000000</v>
      </c>
      <c r="H30" s="1002"/>
      <c r="I30" s="1002"/>
      <c r="J30" s="1002"/>
      <c r="K30" s="1002"/>
      <c r="L30" s="1002"/>
      <c r="M30" s="1002"/>
      <c r="N30" s="1002"/>
      <c r="O30" s="1002"/>
      <c r="P30" s="1002"/>
      <c r="Q30" s="1002"/>
      <c r="R30" s="1002"/>
      <c r="S30" s="1002"/>
      <c r="T30" s="1002"/>
      <c r="U30" s="1002"/>
      <c r="V30" s="1002"/>
      <c r="W30" s="1002"/>
      <c r="X30" s="1002"/>
      <c r="Y30" s="1002">
        <v>5000000</v>
      </c>
      <c r="AA30" s="1005">
        <f t="shared" si="1"/>
        <v>0</v>
      </c>
      <c r="AB30" s="1002">
        <f t="shared" si="24"/>
        <v>0</v>
      </c>
      <c r="AC30" s="1002"/>
      <c r="AD30" s="1002"/>
      <c r="AE30" s="1002"/>
      <c r="AF30" s="1002"/>
      <c r="AG30" s="1002"/>
      <c r="AH30" s="1002"/>
      <c r="AI30" s="1002"/>
      <c r="AJ30" s="1002"/>
      <c r="AK30" s="1002"/>
      <c r="AL30" s="1002"/>
      <c r="AM30" s="1002"/>
      <c r="AN30" s="1002"/>
      <c r="AO30" s="1002"/>
      <c r="AP30" s="1002"/>
      <c r="AQ30" s="1002"/>
      <c r="AR30" s="1002"/>
      <c r="AS30" s="1002"/>
      <c r="AT30" s="1002"/>
      <c r="AU30" s="1005">
        <f t="shared" si="3"/>
        <v>1</v>
      </c>
      <c r="AV30" s="1002">
        <f t="shared" si="25"/>
        <v>5000000</v>
      </c>
      <c r="AW30" s="1002">
        <f t="shared" si="35"/>
        <v>0</v>
      </c>
      <c r="AX30" s="1002">
        <f t="shared" si="35"/>
        <v>0</v>
      </c>
      <c r="AY30" s="1002">
        <f t="shared" si="33"/>
        <v>0</v>
      </c>
      <c r="AZ30" s="1002">
        <f t="shared" si="26"/>
        <v>0</v>
      </c>
      <c r="BA30" s="1002">
        <f t="shared" si="26"/>
        <v>0</v>
      </c>
      <c r="BB30" s="1002">
        <f t="shared" si="26"/>
        <v>0</v>
      </c>
      <c r="BC30" s="1002">
        <f t="shared" si="26"/>
        <v>0</v>
      </c>
      <c r="BD30" s="1002">
        <f t="shared" si="26"/>
        <v>0</v>
      </c>
      <c r="BE30" s="1002">
        <f t="shared" si="26"/>
        <v>0</v>
      </c>
      <c r="BF30" s="1002">
        <f t="shared" si="26"/>
        <v>0</v>
      </c>
      <c r="BG30" s="1002">
        <f t="shared" si="26"/>
        <v>0</v>
      </c>
      <c r="BH30" s="1002">
        <f t="shared" si="26"/>
        <v>0</v>
      </c>
      <c r="BI30" s="1002"/>
      <c r="BJ30" s="1002">
        <f t="shared" si="26"/>
        <v>0</v>
      </c>
      <c r="BK30" s="1002">
        <f t="shared" si="26"/>
        <v>0</v>
      </c>
      <c r="BL30" s="1002"/>
      <c r="BM30" s="1002"/>
      <c r="BN30" s="1002">
        <f t="shared" si="27"/>
        <v>5000000</v>
      </c>
      <c r="BO30" s="1005">
        <f t="shared" si="8"/>
        <v>0</v>
      </c>
      <c r="BP30" s="1002">
        <f t="shared" si="28"/>
        <v>0</v>
      </c>
      <c r="BQ30" s="1002"/>
      <c r="BR30" s="1002"/>
      <c r="BS30" s="1002"/>
      <c r="BT30" s="1002"/>
      <c r="BU30" s="1002"/>
      <c r="BV30" s="1002"/>
      <c r="BW30" s="1002"/>
      <c r="BX30" s="1002"/>
      <c r="BY30" s="1002"/>
      <c r="BZ30" s="1002"/>
      <c r="CA30" s="1002"/>
      <c r="CB30" s="1002"/>
      <c r="CC30" s="1002"/>
      <c r="CD30" s="1002"/>
      <c r="CE30" s="1002"/>
      <c r="CF30" s="1002"/>
      <c r="CG30" s="1002"/>
      <c r="CH30" s="1002"/>
      <c r="CI30" s="1005">
        <f t="shared" si="10"/>
        <v>1</v>
      </c>
      <c r="CJ30" s="1002">
        <f t="shared" si="29"/>
        <v>5000000</v>
      </c>
      <c r="CK30" s="1002">
        <f t="shared" si="36"/>
        <v>0</v>
      </c>
      <c r="CL30" s="1002">
        <f t="shared" si="36"/>
        <v>0</v>
      </c>
      <c r="CM30" s="1002">
        <f>J30-BS30</f>
        <v>0</v>
      </c>
      <c r="CN30" s="1002">
        <f t="shared" si="30"/>
        <v>0</v>
      </c>
      <c r="CO30" s="1002">
        <f t="shared" si="30"/>
        <v>0</v>
      </c>
      <c r="CP30" s="1002">
        <f t="shared" si="30"/>
        <v>0</v>
      </c>
      <c r="CQ30" s="1002">
        <f t="shared" si="34"/>
        <v>0</v>
      </c>
      <c r="CR30" s="1002">
        <f t="shared" si="34"/>
        <v>0</v>
      </c>
      <c r="CS30" s="1002">
        <f>+P30-BY30</f>
        <v>0</v>
      </c>
      <c r="CT30" s="1002">
        <f t="shared" si="31"/>
        <v>0</v>
      </c>
      <c r="CU30" s="1002">
        <f t="shared" si="31"/>
        <v>0</v>
      </c>
      <c r="CV30" s="1002">
        <f t="shared" si="31"/>
        <v>0</v>
      </c>
      <c r="CW30" s="1002">
        <f t="shared" si="31"/>
        <v>0</v>
      </c>
      <c r="CX30" s="1002">
        <f t="shared" si="31"/>
        <v>0</v>
      </c>
      <c r="CY30" s="1002">
        <f t="shared" si="31"/>
        <v>0</v>
      </c>
      <c r="CZ30" s="1002">
        <f t="shared" si="31"/>
        <v>0</v>
      </c>
      <c r="DA30" s="1002">
        <f t="shared" si="31"/>
        <v>0</v>
      </c>
      <c r="DB30" s="1002">
        <f t="shared" si="31"/>
        <v>5000000</v>
      </c>
    </row>
    <row r="31" spans="1:106" ht="49.5" customHeight="1" x14ac:dyDescent="0.25">
      <c r="A31" s="1044"/>
      <c r="B31" s="1494"/>
      <c r="C31" s="1047" t="s">
        <v>4493</v>
      </c>
      <c r="D31" s="1008" t="s">
        <v>4594</v>
      </c>
      <c r="E31" s="1034">
        <v>410</v>
      </c>
      <c r="F31" s="1049" t="s">
        <v>4572</v>
      </c>
      <c r="G31" s="1002">
        <f t="shared" si="23"/>
        <v>110000000</v>
      </c>
      <c r="H31" s="1002"/>
      <c r="I31" s="1002"/>
      <c r="J31" s="1002"/>
      <c r="K31" s="1002"/>
      <c r="L31" s="1002"/>
      <c r="M31" s="1002"/>
      <c r="N31" s="1002"/>
      <c r="O31" s="1002"/>
      <c r="P31" s="1002"/>
      <c r="Q31" s="1002"/>
      <c r="R31" s="1002"/>
      <c r="S31" s="1002"/>
      <c r="T31" s="1002"/>
      <c r="U31" s="1002">
        <v>110000000</v>
      </c>
      <c r="V31" s="1002"/>
      <c r="W31" s="1002"/>
      <c r="X31" s="1002"/>
      <c r="Y31" s="1002"/>
      <c r="AA31" s="1005">
        <f t="shared" si="1"/>
        <v>1</v>
      </c>
      <c r="AB31" s="1002">
        <f t="shared" si="24"/>
        <v>110000000</v>
      </c>
      <c r="AC31" s="1002"/>
      <c r="AD31" s="1002"/>
      <c r="AE31" s="1002"/>
      <c r="AF31" s="1002"/>
      <c r="AG31" s="1002"/>
      <c r="AH31" s="1002"/>
      <c r="AI31" s="1002"/>
      <c r="AJ31" s="1002"/>
      <c r="AK31" s="1002"/>
      <c r="AL31" s="1002"/>
      <c r="AM31" s="1002"/>
      <c r="AN31" s="1002"/>
      <c r="AO31" s="1002"/>
      <c r="AP31" s="1002">
        <f>+'[7]ENERO 2016'!$Y$308</f>
        <v>110000000</v>
      </c>
      <c r="AQ31" s="1002"/>
      <c r="AR31" s="1002"/>
      <c r="AS31" s="1002"/>
      <c r="AT31" s="1002"/>
      <c r="AU31" s="1005">
        <f t="shared" si="3"/>
        <v>0</v>
      </c>
      <c r="AV31" s="1002">
        <f t="shared" si="25"/>
        <v>0</v>
      </c>
      <c r="AW31" s="1002">
        <f t="shared" si="35"/>
        <v>0</v>
      </c>
      <c r="AX31" s="1002">
        <f t="shared" si="35"/>
        <v>0</v>
      </c>
      <c r="AY31" s="1002">
        <f t="shared" si="33"/>
        <v>0</v>
      </c>
      <c r="AZ31" s="1002">
        <f t="shared" si="26"/>
        <v>0</v>
      </c>
      <c r="BA31" s="1002">
        <f t="shared" si="26"/>
        <v>0</v>
      </c>
      <c r="BB31" s="1002">
        <f t="shared" si="26"/>
        <v>0</v>
      </c>
      <c r="BC31" s="1002">
        <f t="shared" si="26"/>
        <v>0</v>
      </c>
      <c r="BD31" s="1002">
        <f t="shared" si="26"/>
        <v>0</v>
      </c>
      <c r="BE31" s="1002">
        <f t="shared" si="26"/>
        <v>0</v>
      </c>
      <c r="BF31" s="1002">
        <f t="shared" si="26"/>
        <v>0</v>
      </c>
      <c r="BG31" s="1002">
        <f t="shared" si="26"/>
        <v>0</v>
      </c>
      <c r="BH31" s="1002">
        <f t="shared" si="26"/>
        <v>0</v>
      </c>
      <c r="BI31" s="1002"/>
      <c r="BJ31" s="1002">
        <f t="shared" si="26"/>
        <v>0</v>
      </c>
      <c r="BK31" s="1002">
        <f t="shared" si="26"/>
        <v>0</v>
      </c>
      <c r="BL31" s="1002"/>
      <c r="BM31" s="1002"/>
      <c r="BN31" s="1002">
        <f t="shared" si="27"/>
        <v>0</v>
      </c>
      <c r="BO31" s="1005">
        <f t="shared" si="8"/>
        <v>2.1647427272727272E-2</v>
      </c>
      <c r="BP31" s="1002">
        <f t="shared" si="28"/>
        <v>2381217</v>
      </c>
      <c r="BQ31" s="1002"/>
      <c r="BR31" s="1002"/>
      <c r="BS31" s="1002"/>
      <c r="BT31" s="1002"/>
      <c r="BU31" s="1002"/>
      <c r="BV31" s="1002"/>
      <c r="BW31" s="1002"/>
      <c r="BX31" s="1002"/>
      <c r="BY31" s="1002"/>
      <c r="BZ31" s="1002"/>
      <c r="CA31" s="1002"/>
      <c r="CB31" s="1002"/>
      <c r="CC31" s="1002"/>
      <c r="CD31" s="1002">
        <f>+'[7]ENERO 2016'!$H$306</f>
        <v>2381217</v>
      </c>
      <c r="CE31" s="1002"/>
      <c r="CF31" s="1002"/>
      <c r="CG31" s="1002"/>
      <c r="CH31" s="1002"/>
      <c r="CI31" s="1005">
        <f t="shared" si="10"/>
        <v>0.97835257272727272</v>
      </c>
      <c r="CJ31" s="1002">
        <f t="shared" si="29"/>
        <v>107618783</v>
      </c>
      <c r="CK31" s="1002">
        <f t="shared" si="36"/>
        <v>0</v>
      </c>
      <c r="CL31" s="1002">
        <f t="shared" si="36"/>
        <v>0</v>
      </c>
      <c r="CM31" s="1002">
        <f t="shared" si="30"/>
        <v>0</v>
      </c>
      <c r="CN31" s="1002">
        <f t="shared" si="30"/>
        <v>0</v>
      </c>
      <c r="CO31" s="1002">
        <f t="shared" si="30"/>
        <v>0</v>
      </c>
      <c r="CP31" s="1002">
        <f t="shared" si="30"/>
        <v>0</v>
      </c>
      <c r="CQ31" s="1002">
        <f t="shared" si="34"/>
        <v>0</v>
      </c>
      <c r="CR31" s="1002">
        <f t="shared" si="34"/>
        <v>0</v>
      </c>
      <c r="CS31" s="1002">
        <f t="shared" si="34"/>
        <v>0</v>
      </c>
      <c r="CT31" s="1002">
        <f t="shared" si="31"/>
        <v>0</v>
      </c>
      <c r="CU31" s="1002">
        <f t="shared" si="31"/>
        <v>0</v>
      </c>
      <c r="CV31" s="1002">
        <f t="shared" si="31"/>
        <v>0</v>
      </c>
      <c r="CW31" s="1002">
        <f t="shared" si="31"/>
        <v>0</v>
      </c>
      <c r="CX31" s="1002">
        <f t="shared" si="31"/>
        <v>107618783</v>
      </c>
      <c r="CY31" s="1002">
        <f t="shared" si="31"/>
        <v>0</v>
      </c>
      <c r="CZ31" s="1002">
        <f t="shared" si="31"/>
        <v>0</v>
      </c>
      <c r="DA31" s="1002">
        <f t="shared" si="31"/>
        <v>0</v>
      </c>
      <c r="DB31" s="1002">
        <f t="shared" si="31"/>
        <v>0</v>
      </c>
    </row>
    <row r="32" spans="1:106" ht="39.75" customHeight="1" x14ac:dyDescent="0.25">
      <c r="A32" s="1495" t="s">
        <v>4465</v>
      </c>
      <c r="B32" s="1492" t="s">
        <v>4307</v>
      </c>
      <c r="C32" s="1047" t="s">
        <v>4337</v>
      </c>
      <c r="D32" s="1008" t="s">
        <v>4574</v>
      </c>
      <c r="E32" s="1057">
        <v>410</v>
      </c>
      <c r="F32" s="1049" t="s">
        <v>3350</v>
      </c>
      <c r="G32" s="1002">
        <f t="shared" si="23"/>
        <v>55000000</v>
      </c>
      <c r="H32" s="1002"/>
      <c r="I32" s="1002"/>
      <c r="J32" s="1002"/>
      <c r="K32" s="1002"/>
      <c r="L32" s="1002"/>
      <c r="M32" s="1002"/>
      <c r="N32" s="1002"/>
      <c r="O32" s="1002"/>
      <c r="P32" s="1002"/>
      <c r="Q32" s="1002"/>
      <c r="R32" s="1002"/>
      <c r="S32" s="1002"/>
      <c r="T32" s="1002"/>
      <c r="U32" s="1002">
        <v>55000000</v>
      </c>
      <c r="V32" s="1002"/>
      <c r="W32" s="1002"/>
      <c r="X32" s="1002"/>
      <c r="Y32" s="1002"/>
      <c r="AA32" s="1005">
        <f t="shared" si="1"/>
        <v>0</v>
      </c>
      <c r="AB32" s="1002">
        <f t="shared" si="24"/>
        <v>0</v>
      </c>
      <c r="AC32" s="1002"/>
      <c r="AD32" s="1002"/>
      <c r="AE32" s="1002"/>
      <c r="AF32" s="1002"/>
      <c r="AG32" s="1002"/>
      <c r="AH32" s="1002"/>
      <c r="AI32" s="1002"/>
      <c r="AJ32" s="1002"/>
      <c r="AK32" s="1002"/>
      <c r="AL32" s="1002"/>
      <c r="AM32" s="1002"/>
      <c r="AN32" s="1002"/>
      <c r="AO32" s="1002"/>
      <c r="AP32" s="1002"/>
      <c r="AQ32" s="1002"/>
      <c r="AR32" s="1002"/>
      <c r="AS32" s="1002"/>
      <c r="AT32" s="1002"/>
      <c r="AU32" s="1005">
        <f t="shared" si="3"/>
        <v>1</v>
      </c>
      <c r="AV32" s="1002">
        <f t="shared" si="25"/>
        <v>55000000</v>
      </c>
      <c r="AW32" s="1002">
        <f t="shared" si="35"/>
        <v>0</v>
      </c>
      <c r="AX32" s="1002">
        <f t="shared" si="35"/>
        <v>0</v>
      </c>
      <c r="AY32" s="1002">
        <f t="shared" si="33"/>
        <v>0</v>
      </c>
      <c r="AZ32" s="1002">
        <f t="shared" si="26"/>
        <v>0</v>
      </c>
      <c r="BA32" s="1002">
        <f t="shared" si="26"/>
        <v>0</v>
      </c>
      <c r="BB32" s="1002">
        <f t="shared" si="26"/>
        <v>0</v>
      </c>
      <c r="BC32" s="1002">
        <f t="shared" si="26"/>
        <v>0</v>
      </c>
      <c r="BD32" s="1002">
        <f t="shared" si="26"/>
        <v>0</v>
      </c>
      <c r="BE32" s="1002">
        <f t="shared" si="26"/>
        <v>0</v>
      </c>
      <c r="BF32" s="1002">
        <f t="shared" si="26"/>
        <v>0</v>
      </c>
      <c r="BG32" s="1002">
        <f t="shared" si="26"/>
        <v>0</v>
      </c>
      <c r="BH32" s="1002">
        <f t="shared" si="26"/>
        <v>0</v>
      </c>
      <c r="BI32" s="1002">
        <f t="shared" si="26"/>
        <v>0</v>
      </c>
      <c r="BJ32" s="1002">
        <f t="shared" si="26"/>
        <v>55000000</v>
      </c>
      <c r="BK32" s="1002">
        <f t="shared" si="26"/>
        <v>0</v>
      </c>
      <c r="BL32" s="1002"/>
      <c r="BM32" s="1002"/>
      <c r="BN32" s="1002">
        <f t="shared" si="27"/>
        <v>0</v>
      </c>
      <c r="BO32" s="1005">
        <f t="shared" si="8"/>
        <v>0</v>
      </c>
      <c r="BP32" s="1002">
        <f t="shared" si="28"/>
        <v>0</v>
      </c>
      <c r="BQ32" s="1002"/>
      <c r="BR32" s="1002"/>
      <c r="BS32" s="1002"/>
      <c r="BT32" s="1002"/>
      <c r="BU32" s="1002"/>
      <c r="BV32" s="1002"/>
      <c r="BW32" s="1002"/>
      <c r="BX32" s="1002"/>
      <c r="BY32" s="1002"/>
      <c r="BZ32" s="1002"/>
      <c r="CA32" s="1002"/>
      <c r="CB32" s="1002"/>
      <c r="CC32" s="1002"/>
      <c r="CD32" s="1002"/>
      <c r="CE32" s="1002"/>
      <c r="CF32" s="1002"/>
      <c r="CG32" s="1002"/>
      <c r="CH32" s="1002"/>
      <c r="CI32" s="1005">
        <f t="shared" si="10"/>
        <v>1</v>
      </c>
      <c r="CJ32" s="1002">
        <f t="shared" si="29"/>
        <v>55000000</v>
      </c>
      <c r="CK32" s="1002">
        <f t="shared" si="36"/>
        <v>0</v>
      </c>
      <c r="CL32" s="1002">
        <f t="shared" si="36"/>
        <v>0</v>
      </c>
      <c r="CM32" s="1002">
        <f t="shared" si="30"/>
        <v>0</v>
      </c>
      <c r="CN32" s="1002">
        <f t="shared" si="30"/>
        <v>0</v>
      </c>
      <c r="CO32" s="1002">
        <f t="shared" si="30"/>
        <v>0</v>
      </c>
      <c r="CP32" s="1002">
        <f t="shared" si="30"/>
        <v>0</v>
      </c>
      <c r="CQ32" s="1002">
        <f t="shared" si="34"/>
        <v>0</v>
      </c>
      <c r="CR32" s="1002">
        <f t="shared" si="34"/>
        <v>0</v>
      </c>
      <c r="CS32" s="1002">
        <f t="shared" si="34"/>
        <v>0</v>
      </c>
      <c r="CT32" s="1002">
        <f t="shared" si="31"/>
        <v>0</v>
      </c>
      <c r="CU32" s="1002">
        <f t="shared" si="31"/>
        <v>0</v>
      </c>
      <c r="CV32" s="1002">
        <f t="shared" si="31"/>
        <v>0</v>
      </c>
      <c r="CW32" s="1002">
        <f t="shared" ref="CW32:CZ46" si="37">+T32-CC32</f>
        <v>0</v>
      </c>
      <c r="CX32" s="1002">
        <f t="shared" si="37"/>
        <v>55000000</v>
      </c>
      <c r="CY32" s="1002">
        <f t="shared" si="37"/>
        <v>0</v>
      </c>
      <c r="CZ32" s="1002">
        <f t="shared" si="37"/>
        <v>0</v>
      </c>
      <c r="DA32" s="1002">
        <f t="shared" si="31"/>
        <v>0</v>
      </c>
      <c r="DB32" s="1002">
        <f t="shared" ref="DB32:DB46" si="38">+Y32-CH32</f>
        <v>0</v>
      </c>
    </row>
    <row r="33" spans="1:106" ht="39" customHeight="1" x14ac:dyDescent="0.25">
      <c r="A33" s="1495"/>
      <c r="B33" s="1493"/>
      <c r="C33" s="1047" t="s">
        <v>4338</v>
      </c>
      <c r="D33" s="1008" t="s">
        <v>4494</v>
      </c>
      <c r="E33" s="1034">
        <v>410</v>
      </c>
      <c r="F33" s="1049" t="s">
        <v>3350</v>
      </c>
      <c r="G33" s="1002">
        <f t="shared" si="23"/>
        <v>50000000</v>
      </c>
      <c r="H33" s="1002"/>
      <c r="I33" s="1002"/>
      <c r="J33" s="1002"/>
      <c r="K33" s="1002"/>
      <c r="L33" s="1002"/>
      <c r="M33" s="1002"/>
      <c r="N33" s="1002"/>
      <c r="O33" s="1002"/>
      <c r="P33" s="1002"/>
      <c r="Q33" s="1002"/>
      <c r="R33" s="1002"/>
      <c r="S33" s="1002"/>
      <c r="T33" s="1002"/>
      <c r="U33" s="1002">
        <v>50000000</v>
      </c>
      <c r="V33" s="1002"/>
      <c r="W33" s="1002"/>
      <c r="X33" s="1002"/>
      <c r="Y33" s="1002"/>
      <c r="AA33" s="1005">
        <f t="shared" si="1"/>
        <v>0</v>
      </c>
      <c r="AB33" s="1002">
        <f t="shared" si="24"/>
        <v>0</v>
      </c>
      <c r="AC33" s="1002"/>
      <c r="AD33" s="1002"/>
      <c r="AE33" s="1002"/>
      <c r="AF33" s="1002"/>
      <c r="AG33" s="1002"/>
      <c r="AH33" s="1002"/>
      <c r="AI33" s="1002"/>
      <c r="AJ33" s="1002"/>
      <c r="AK33" s="1002"/>
      <c r="AL33" s="1002"/>
      <c r="AM33" s="1002"/>
      <c r="AN33" s="1002"/>
      <c r="AO33" s="1002"/>
      <c r="AP33" s="1002"/>
      <c r="AQ33" s="1002"/>
      <c r="AR33" s="1002"/>
      <c r="AS33" s="1002"/>
      <c r="AT33" s="1002"/>
      <c r="AU33" s="1005">
        <f t="shared" si="3"/>
        <v>1</v>
      </c>
      <c r="AV33" s="1002">
        <f t="shared" si="25"/>
        <v>50000000</v>
      </c>
      <c r="AW33" s="1002">
        <f t="shared" si="35"/>
        <v>0</v>
      </c>
      <c r="AX33" s="1002">
        <f t="shared" si="35"/>
        <v>0</v>
      </c>
      <c r="AY33" s="1002">
        <f t="shared" si="33"/>
        <v>0</v>
      </c>
      <c r="AZ33" s="1002">
        <f t="shared" si="26"/>
        <v>0</v>
      </c>
      <c r="BA33" s="1002">
        <f t="shared" si="26"/>
        <v>0</v>
      </c>
      <c r="BB33" s="1002">
        <f t="shared" si="26"/>
        <v>0</v>
      </c>
      <c r="BC33" s="1002">
        <f t="shared" si="26"/>
        <v>0</v>
      </c>
      <c r="BD33" s="1002">
        <f t="shared" si="26"/>
        <v>0</v>
      </c>
      <c r="BE33" s="1002">
        <f t="shared" si="26"/>
        <v>0</v>
      </c>
      <c r="BF33" s="1002">
        <f t="shared" si="26"/>
        <v>0</v>
      </c>
      <c r="BG33" s="1002">
        <f t="shared" si="26"/>
        <v>0</v>
      </c>
      <c r="BH33" s="1002">
        <f t="shared" si="26"/>
        <v>0</v>
      </c>
      <c r="BI33" s="1002">
        <f t="shared" si="26"/>
        <v>0</v>
      </c>
      <c r="BJ33" s="1002">
        <f t="shared" si="26"/>
        <v>50000000</v>
      </c>
      <c r="BK33" s="1002">
        <f t="shared" si="26"/>
        <v>0</v>
      </c>
      <c r="BL33" s="1002"/>
      <c r="BM33" s="1002"/>
      <c r="BN33" s="1002">
        <f t="shared" si="27"/>
        <v>0</v>
      </c>
      <c r="BO33" s="1005">
        <f t="shared" si="8"/>
        <v>0</v>
      </c>
      <c r="BP33" s="1002">
        <f t="shared" si="28"/>
        <v>0</v>
      </c>
      <c r="BQ33" s="1002"/>
      <c r="BR33" s="1002"/>
      <c r="BS33" s="1002"/>
      <c r="BT33" s="1002"/>
      <c r="BU33" s="1002"/>
      <c r="BV33" s="1002"/>
      <c r="BW33" s="1002"/>
      <c r="BX33" s="1002"/>
      <c r="BY33" s="1002"/>
      <c r="BZ33" s="1002"/>
      <c r="CA33" s="1002"/>
      <c r="CB33" s="1002"/>
      <c r="CC33" s="1002"/>
      <c r="CD33" s="1002"/>
      <c r="CE33" s="1002"/>
      <c r="CF33" s="1002"/>
      <c r="CG33" s="1002"/>
      <c r="CH33" s="1002"/>
      <c r="CI33" s="1005">
        <f t="shared" si="10"/>
        <v>1</v>
      </c>
      <c r="CJ33" s="1002">
        <f t="shared" si="29"/>
        <v>50000000</v>
      </c>
      <c r="CK33" s="1002">
        <f t="shared" si="36"/>
        <v>0</v>
      </c>
      <c r="CL33" s="1002">
        <f t="shared" si="36"/>
        <v>0</v>
      </c>
      <c r="CM33" s="1002">
        <f t="shared" si="30"/>
        <v>0</v>
      </c>
      <c r="CN33" s="1002">
        <f t="shared" si="30"/>
        <v>0</v>
      </c>
      <c r="CO33" s="1002">
        <f t="shared" si="30"/>
        <v>0</v>
      </c>
      <c r="CP33" s="1002">
        <f t="shared" si="30"/>
        <v>0</v>
      </c>
      <c r="CQ33" s="1002">
        <f t="shared" si="34"/>
        <v>0</v>
      </c>
      <c r="CR33" s="1002">
        <f t="shared" si="34"/>
        <v>0</v>
      </c>
      <c r="CS33" s="1002">
        <f t="shared" si="34"/>
        <v>0</v>
      </c>
      <c r="CT33" s="1002">
        <f t="shared" si="31"/>
        <v>0</v>
      </c>
      <c r="CU33" s="1002">
        <f t="shared" si="31"/>
        <v>0</v>
      </c>
      <c r="CV33" s="1002">
        <f t="shared" si="31"/>
        <v>0</v>
      </c>
      <c r="CW33" s="1002">
        <f t="shared" si="37"/>
        <v>0</v>
      </c>
      <c r="CX33" s="1002">
        <f t="shared" si="37"/>
        <v>50000000</v>
      </c>
      <c r="CY33" s="1002">
        <f t="shared" si="37"/>
        <v>0</v>
      </c>
      <c r="CZ33" s="1002">
        <f t="shared" si="37"/>
        <v>0</v>
      </c>
      <c r="DA33" s="1002">
        <f t="shared" si="31"/>
        <v>0</v>
      </c>
      <c r="DB33" s="1002">
        <f t="shared" si="38"/>
        <v>0</v>
      </c>
    </row>
    <row r="34" spans="1:106" ht="35.25" customHeight="1" x14ac:dyDescent="0.25">
      <c r="A34" s="1495"/>
      <c r="B34" s="1493"/>
      <c r="C34" s="1047" t="s">
        <v>4339</v>
      </c>
      <c r="D34" s="1008" t="s">
        <v>4575</v>
      </c>
      <c r="E34" s="1034">
        <v>410</v>
      </c>
      <c r="F34" s="1049" t="s">
        <v>3350</v>
      </c>
      <c r="G34" s="1002">
        <f t="shared" si="23"/>
        <v>40000000</v>
      </c>
      <c r="H34" s="1002"/>
      <c r="I34" s="1002"/>
      <c r="J34" s="1002"/>
      <c r="K34" s="1002"/>
      <c r="L34" s="1002"/>
      <c r="M34" s="1002"/>
      <c r="N34" s="1002"/>
      <c r="O34" s="1002"/>
      <c r="P34" s="1002"/>
      <c r="Q34" s="1002"/>
      <c r="R34" s="1002"/>
      <c r="S34" s="1002"/>
      <c r="T34" s="1002"/>
      <c r="U34" s="1002">
        <v>40000000</v>
      </c>
      <c r="V34" s="1002"/>
      <c r="W34" s="1002"/>
      <c r="X34" s="1002"/>
      <c r="Y34" s="1002"/>
      <c r="AA34" s="1005">
        <f t="shared" si="1"/>
        <v>0</v>
      </c>
      <c r="AB34" s="1002">
        <f t="shared" si="24"/>
        <v>0</v>
      </c>
      <c r="AC34" s="1002"/>
      <c r="AD34" s="1002"/>
      <c r="AE34" s="1002"/>
      <c r="AF34" s="1002"/>
      <c r="AG34" s="1002"/>
      <c r="AH34" s="1002"/>
      <c r="AI34" s="1002"/>
      <c r="AJ34" s="1002"/>
      <c r="AK34" s="1002"/>
      <c r="AL34" s="1002"/>
      <c r="AM34" s="1002"/>
      <c r="AN34" s="1002"/>
      <c r="AO34" s="1002"/>
      <c r="AP34" s="1002"/>
      <c r="AQ34" s="1002"/>
      <c r="AR34" s="1002"/>
      <c r="AS34" s="1002"/>
      <c r="AT34" s="1002"/>
      <c r="AU34" s="1005">
        <f t="shared" si="3"/>
        <v>1</v>
      </c>
      <c r="AV34" s="1002">
        <f t="shared" si="25"/>
        <v>40000000</v>
      </c>
      <c r="AW34" s="1002">
        <f t="shared" si="35"/>
        <v>0</v>
      </c>
      <c r="AX34" s="1002">
        <f t="shared" si="35"/>
        <v>0</v>
      </c>
      <c r="AY34" s="1002">
        <f t="shared" si="33"/>
        <v>0</v>
      </c>
      <c r="AZ34" s="1002">
        <f t="shared" si="26"/>
        <v>0</v>
      </c>
      <c r="BA34" s="1002">
        <f t="shared" si="26"/>
        <v>0</v>
      </c>
      <c r="BB34" s="1002">
        <f t="shared" si="26"/>
        <v>0</v>
      </c>
      <c r="BC34" s="1002">
        <f t="shared" si="26"/>
        <v>0</v>
      </c>
      <c r="BD34" s="1002">
        <f t="shared" si="26"/>
        <v>0</v>
      </c>
      <c r="BE34" s="1002">
        <f t="shared" si="26"/>
        <v>0</v>
      </c>
      <c r="BF34" s="1002">
        <f t="shared" si="26"/>
        <v>0</v>
      </c>
      <c r="BG34" s="1002">
        <f t="shared" si="26"/>
        <v>0</v>
      </c>
      <c r="BH34" s="1002">
        <f t="shared" si="26"/>
        <v>0</v>
      </c>
      <c r="BI34" s="1002">
        <f t="shared" si="26"/>
        <v>0</v>
      </c>
      <c r="BJ34" s="1002">
        <f t="shared" si="26"/>
        <v>40000000</v>
      </c>
      <c r="BK34" s="1002">
        <f t="shared" si="26"/>
        <v>0</v>
      </c>
      <c r="BL34" s="1002"/>
      <c r="BM34" s="1002"/>
      <c r="BN34" s="1002">
        <f t="shared" si="27"/>
        <v>0</v>
      </c>
      <c r="BO34" s="1005">
        <f t="shared" si="8"/>
        <v>0</v>
      </c>
      <c r="BP34" s="1002">
        <f t="shared" si="28"/>
        <v>0</v>
      </c>
      <c r="BQ34" s="1002"/>
      <c r="BR34" s="1002"/>
      <c r="BS34" s="1002"/>
      <c r="BT34" s="1002"/>
      <c r="BU34" s="1002"/>
      <c r="BV34" s="1002"/>
      <c r="BW34" s="1002"/>
      <c r="BX34" s="1002"/>
      <c r="BY34" s="1002"/>
      <c r="BZ34" s="1002"/>
      <c r="CA34" s="1002"/>
      <c r="CB34" s="1002"/>
      <c r="CC34" s="1002"/>
      <c r="CD34" s="1002"/>
      <c r="CE34" s="1002"/>
      <c r="CF34" s="1002"/>
      <c r="CG34" s="1002"/>
      <c r="CH34" s="1002"/>
      <c r="CI34" s="1005">
        <f t="shared" si="10"/>
        <v>1</v>
      </c>
      <c r="CJ34" s="1002">
        <f t="shared" si="29"/>
        <v>40000000</v>
      </c>
      <c r="CK34" s="1002">
        <f t="shared" si="36"/>
        <v>0</v>
      </c>
      <c r="CL34" s="1002">
        <f t="shared" si="36"/>
        <v>0</v>
      </c>
      <c r="CM34" s="1002">
        <f t="shared" si="30"/>
        <v>0</v>
      </c>
      <c r="CN34" s="1002">
        <f t="shared" si="30"/>
        <v>0</v>
      </c>
      <c r="CO34" s="1002">
        <f t="shared" si="30"/>
        <v>0</v>
      </c>
      <c r="CP34" s="1002">
        <f t="shared" si="30"/>
        <v>0</v>
      </c>
      <c r="CQ34" s="1002">
        <f t="shared" si="34"/>
        <v>0</v>
      </c>
      <c r="CR34" s="1002">
        <f t="shared" si="34"/>
        <v>0</v>
      </c>
      <c r="CS34" s="1002">
        <f t="shared" si="34"/>
        <v>0</v>
      </c>
      <c r="CT34" s="1002">
        <f t="shared" si="31"/>
        <v>0</v>
      </c>
      <c r="CU34" s="1002">
        <f t="shared" si="31"/>
        <v>0</v>
      </c>
      <c r="CV34" s="1002">
        <f t="shared" si="31"/>
        <v>0</v>
      </c>
      <c r="CW34" s="1002">
        <f t="shared" si="37"/>
        <v>0</v>
      </c>
      <c r="CX34" s="1002">
        <f t="shared" si="37"/>
        <v>40000000</v>
      </c>
      <c r="CY34" s="1002">
        <f t="shared" si="37"/>
        <v>0</v>
      </c>
      <c r="CZ34" s="1002">
        <f t="shared" si="37"/>
        <v>0</v>
      </c>
      <c r="DA34" s="1002">
        <f t="shared" si="31"/>
        <v>0</v>
      </c>
      <c r="DB34" s="1002">
        <f t="shared" si="38"/>
        <v>0</v>
      </c>
    </row>
    <row r="35" spans="1:106" ht="36.75" customHeight="1" x14ac:dyDescent="0.25">
      <c r="A35" s="1495"/>
      <c r="B35" s="1494"/>
      <c r="C35" s="1047" t="s">
        <v>4573</v>
      </c>
      <c r="D35" s="1008" t="s">
        <v>4495</v>
      </c>
      <c r="E35" s="1034">
        <v>410</v>
      </c>
      <c r="F35" s="1049" t="s">
        <v>3350</v>
      </c>
      <c r="G35" s="1002">
        <f t="shared" si="23"/>
        <v>105000000</v>
      </c>
      <c r="H35" s="1002"/>
      <c r="I35" s="1002"/>
      <c r="J35" s="1002"/>
      <c r="K35" s="1002"/>
      <c r="L35" s="1002"/>
      <c r="M35" s="1002"/>
      <c r="N35" s="1002"/>
      <c r="O35" s="1002"/>
      <c r="P35" s="1002"/>
      <c r="Q35" s="1002"/>
      <c r="R35" s="1002"/>
      <c r="S35" s="1002"/>
      <c r="T35" s="1002"/>
      <c r="U35" s="1002">
        <v>105000000</v>
      </c>
      <c r="V35" s="1002"/>
      <c r="W35" s="1002"/>
      <c r="X35" s="1002"/>
      <c r="Y35" s="1002"/>
      <c r="AA35" s="1005">
        <f t="shared" si="1"/>
        <v>1.056E-2</v>
      </c>
      <c r="AB35" s="1002">
        <f t="shared" si="24"/>
        <v>1108800</v>
      </c>
      <c r="AC35" s="1002"/>
      <c r="AD35" s="1002"/>
      <c r="AE35" s="1002"/>
      <c r="AF35" s="1002"/>
      <c r="AG35" s="1002"/>
      <c r="AH35" s="1002"/>
      <c r="AI35" s="1002"/>
      <c r="AJ35" s="1002"/>
      <c r="AK35" s="1002"/>
      <c r="AL35" s="1002"/>
      <c r="AM35" s="1002"/>
      <c r="AN35" s="1002"/>
      <c r="AO35" s="1002"/>
      <c r="AP35" s="1002">
        <f>+'[7]ENERO 2016'!$Y$334</f>
        <v>1108800</v>
      </c>
      <c r="AQ35" s="1002"/>
      <c r="AR35" s="1002"/>
      <c r="AS35" s="1002"/>
      <c r="AT35" s="1002"/>
      <c r="AU35" s="1005">
        <f t="shared" si="3"/>
        <v>0.98943999999999999</v>
      </c>
      <c r="AV35" s="1002">
        <f t="shared" si="25"/>
        <v>103891200</v>
      </c>
      <c r="AW35" s="1002">
        <f t="shared" si="35"/>
        <v>0</v>
      </c>
      <c r="AX35" s="1002">
        <f t="shared" si="35"/>
        <v>0</v>
      </c>
      <c r="AY35" s="1002">
        <f t="shared" si="33"/>
        <v>0</v>
      </c>
      <c r="AZ35" s="1002">
        <f t="shared" si="33"/>
        <v>0</v>
      </c>
      <c r="BA35" s="1002">
        <f t="shared" si="33"/>
        <v>0</v>
      </c>
      <c r="BB35" s="1002">
        <f t="shared" si="33"/>
        <v>0</v>
      </c>
      <c r="BC35" s="1002">
        <f t="shared" si="33"/>
        <v>0</v>
      </c>
      <c r="BD35" s="1002">
        <f t="shared" si="33"/>
        <v>0</v>
      </c>
      <c r="BE35" s="1002">
        <f t="shared" si="33"/>
        <v>0</v>
      </c>
      <c r="BF35" s="1002">
        <f t="shared" si="33"/>
        <v>0</v>
      </c>
      <c r="BG35" s="1002">
        <f t="shared" si="33"/>
        <v>0</v>
      </c>
      <c r="BH35" s="1002">
        <f t="shared" si="33"/>
        <v>0</v>
      </c>
      <c r="BI35" s="1002">
        <f t="shared" si="33"/>
        <v>0</v>
      </c>
      <c r="BJ35" s="1002">
        <f t="shared" si="33"/>
        <v>103891200</v>
      </c>
      <c r="BK35" s="1002">
        <f t="shared" si="33"/>
        <v>0</v>
      </c>
      <c r="BL35" s="1002">
        <f t="shared" si="33"/>
        <v>0</v>
      </c>
      <c r="BM35" s="1002">
        <f t="shared" si="33"/>
        <v>0</v>
      </c>
      <c r="BN35" s="1002">
        <f t="shared" si="33"/>
        <v>0</v>
      </c>
      <c r="BO35" s="1005">
        <f t="shared" si="8"/>
        <v>0</v>
      </c>
      <c r="BP35" s="1002">
        <f t="shared" si="28"/>
        <v>0</v>
      </c>
      <c r="BQ35" s="1002"/>
      <c r="BR35" s="1002"/>
      <c r="BS35" s="1002"/>
      <c r="BT35" s="1002"/>
      <c r="BU35" s="1002"/>
      <c r="BV35" s="1002"/>
      <c r="BW35" s="1002"/>
      <c r="BX35" s="1002"/>
      <c r="BY35" s="1002"/>
      <c r="BZ35" s="1002"/>
      <c r="CA35" s="1002"/>
      <c r="CB35" s="1002"/>
      <c r="CC35" s="1002"/>
      <c r="CD35" s="1002"/>
      <c r="CE35" s="1002"/>
      <c r="CF35" s="1002"/>
      <c r="CG35" s="1002"/>
      <c r="CH35" s="1002"/>
      <c r="CI35" s="1005">
        <f t="shared" si="10"/>
        <v>1</v>
      </c>
      <c r="CJ35" s="1002">
        <f t="shared" si="29"/>
        <v>105000000</v>
      </c>
      <c r="CK35" s="1002">
        <f t="shared" si="36"/>
        <v>0</v>
      </c>
      <c r="CL35" s="1002">
        <f t="shared" si="36"/>
        <v>0</v>
      </c>
      <c r="CM35" s="1002">
        <f t="shared" si="30"/>
        <v>0</v>
      </c>
      <c r="CN35" s="1002">
        <f t="shared" si="30"/>
        <v>0</v>
      </c>
      <c r="CO35" s="1002">
        <f t="shared" si="30"/>
        <v>0</v>
      </c>
      <c r="CP35" s="1002">
        <f t="shared" si="30"/>
        <v>0</v>
      </c>
      <c r="CQ35" s="1002">
        <f t="shared" si="30"/>
        <v>0</v>
      </c>
      <c r="CR35" s="1002">
        <f t="shared" si="30"/>
        <v>0</v>
      </c>
      <c r="CS35" s="1002">
        <f t="shared" si="30"/>
        <v>0</v>
      </c>
      <c r="CT35" s="1002">
        <f t="shared" si="31"/>
        <v>0</v>
      </c>
      <c r="CU35" s="1002">
        <f t="shared" si="31"/>
        <v>0</v>
      </c>
      <c r="CV35" s="1002">
        <f t="shared" si="31"/>
        <v>0</v>
      </c>
      <c r="CW35" s="1002">
        <f t="shared" si="31"/>
        <v>0</v>
      </c>
      <c r="CX35" s="1002">
        <f t="shared" si="31"/>
        <v>105000000</v>
      </c>
      <c r="CY35" s="1002">
        <f t="shared" si="31"/>
        <v>0</v>
      </c>
      <c r="CZ35" s="1002">
        <f t="shared" si="31"/>
        <v>0</v>
      </c>
      <c r="DA35" s="1002">
        <f t="shared" si="31"/>
        <v>0</v>
      </c>
      <c r="DB35" s="1002">
        <f t="shared" si="31"/>
        <v>0</v>
      </c>
    </row>
    <row r="36" spans="1:106" ht="35.25" customHeight="1" x14ac:dyDescent="0.25">
      <c r="A36" s="1495"/>
      <c r="B36" s="1492" t="s">
        <v>4308</v>
      </c>
      <c r="C36" s="1047" t="s">
        <v>4340</v>
      </c>
      <c r="D36" s="1008" t="s">
        <v>4496</v>
      </c>
      <c r="E36" s="1034">
        <v>410</v>
      </c>
      <c r="F36" s="1049" t="s">
        <v>3350</v>
      </c>
      <c r="G36" s="1026">
        <f t="shared" si="23"/>
        <v>280000000</v>
      </c>
      <c r="H36" s="1002"/>
      <c r="I36" s="1002"/>
      <c r="J36" s="1002"/>
      <c r="K36" s="1002"/>
      <c r="L36" s="1002"/>
      <c r="M36" s="1002"/>
      <c r="N36" s="1002"/>
      <c r="O36" s="1002"/>
      <c r="P36" s="1002"/>
      <c r="Q36" s="1002"/>
      <c r="R36" s="1002"/>
      <c r="S36" s="1002">
        <v>280000000</v>
      </c>
      <c r="T36" s="1002"/>
      <c r="U36" s="1002"/>
      <c r="V36" s="1002"/>
      <c r="W36" s="1002"/>
      <c r="X36" s="1002"/>
      <c r="Y36" s="1002"/>
      <c r="AA36" s="1005">
        <f t="shared" si="1"/>
        <v>0</v>
      </c>
      <c r="AB36" s="1002">
        <f t="shared" si="24"/>
        <v>0</v>
      </c>
      <c r="AC36" s="1002"/>
      <c r="AD36" s="1002"/>
      <c r="AE36" s="1002"/>
      <c r="AF36" s="1002"/>
      <c r="AG36" s="1002"/>
      <c r="AH36" s="1002"/>
      <c r="AI36" s="1002"/>
      <c r="AJ36" s="1002"/>
      <c r="AK36" s="1002"/>
      <c r="AL36" s="1002"/>
      <c r="AM36" s="1002"/>
      <c r="AN36" s="1002"/>
      <c r="AO36" s="1002"/>
      <c r="AP36" s="1002"/>
      <c r="AQ36" s="1002"/>
      <c r="AR36" s="1002"/>
      <c r="AS36" s="1002"/>
      <c r="AT36" s="1002"/>
      <c r="AU36" s="1005">
        <f t="shared" si="3"/>
        <v>1</v>
      </c>
      <c r="AV36" s="1002">
        <f t="shared" si="25"/>
        <v>280000000</v>
      </c>
      <c r="AW36" s="1002">
        <f t="shared" si="35"/>
        <v>0</v>
      </c>
      <c r="AX36" s="1002">
        <f t="shared" si="35"/>
        <v>0</v>
      </c>
      <c r="AY36" s="1002">
        <f t="shared" si="33"/>
        <v>0</v>
      </c>
      <c r="AZ36" s="1002">
        <f t="shared" ref="AZ36:BB51" si="39">+K36-AF36</f>
        <v>0</v>
      </c>
      <c r="BA36" s="1002">
        <f t="shared" si="39"/>
        <v>0</v>
      </c>
      <c r="BB36" s="1002">
        <f>+M36-AH36</f>
        <v>0</v>
      </c>
      <c r="BC36" s="1002">
        <f t="shared" ref="BC36:BK51" si="40">+N36-AI36</f>
        <v>0</v>
      </c>
      <c r="BD36" s="1002">
        <f t="shared" si="40"/>
        <v>0</v>
      </c>
      <c r="BE36" s="1002">
        <f t="shared" si="40"/>
        <v>0</v>
      </c>
      <c r="BF36" s="1002">
        <f t="shared" si="40"/>
        <v>0</v>
      </c>
      <c r="BG36" s="1002">
        <f t="shared" si="40"/>
        <v>0</v>
      </c>
      <c r="BH36" s="1002">
        <f t="shared" si="40"/>
        <v>280000000</v>
      </c>
      <c r="BI36" s="1002">
        <f t="shared" si="40"/>
        <v>0</v>
      </c>
      <c r="BJ36" s="1002">
        <f t="shared" si="40"/>
        <v>0</v>
      </c>
      <c r="BK36" s="1002">
        <f t="shared" si="40"/>
        <v>0</v>
      </c>
      <c r="BL36" s="1002"/>
      <c r="BM36" s="1002"/>
      <c r="BN36" s="1002">
        <f t="shared" si="27"/>
        <v>0</v>
      </c>
      <c r="BO36" s="1005">
        <f t="shared" si="8"/>
        <v>0</v>
      </c>
      <c r="BP36" s="1002">
        <f t="shared" si="28"/>
        <v>0</v>
      </c>
      <c r="BQ36" s="1002"/>
      <c r="BR36" s="1002"/>
      <c r="BS36" s="1002"/>
      <c r="BT36" s="1002"/>
      <c r="BU36" s="1002"/>
      <c r="BV36" s="1002"/>
      <c r="BW36" s="1002"/>
      <c r="BX36" s="1002"/>
      <c r="BY36" s="1002"/>
      <c r="BZ36" s="1002"/>
      <c r="CA36" s="1002"/>
      <c r="CB36" s="1002"/>
      <c r="CC36" s="1002"/>
      <c r="CD36" s="1002"/>
      <c r="CE36" s="1002"/>
      <c r="CF36" s="1002"/>
      <c r="CG36" s="1002"/>
      <c r="CH36" s="1002"/>
      <c r="CI36" s="1005">
        <f t="shared" si="10"/>
        <v>1</v>
      </c>
      <c r="CJ36" s="1002">
        <f t="shared" si="29"/>
        <v>280000000</v>
      </c>
      <c r="CK36" s="1002">
        <f t="shared" si="36"/>
        <v>0</v>
      </c>
      <c r="CL36" s="1002">
        <f t="shared" si="36"/>
        <v>0</v>
      </c>
      <c r="CM36" s="1002">
        <f t="shared" si="36"/>
        <v>0</v>
      </c>
      <c r="CN36" s="1002">
        <f t="shared" si="36"/>
        <v>0</v>
      </c>
      <c r="CO36" s="1002">
        <f t="shared" si="36"/>
        <v>0</v>
      </c>
      <c r="CP36" s="1002">
        <f>M36-BV36</f>
        <v>0</v>
      </c>
      <c r="CQ36" s="1002">
        <f t="shared" si="34"/>
        <v>0</v>
      </c>
      <c r="CR36" s="1002">
        <f t="shared" si="34"/>
        <v>0</v>
      </c>
      <c r="CS36" s="1002">
        <f t="shared" si="34"/>
        <v>0</v>
      </c>
      <c r="CT36" s="1002">
        <f t="shared" ref="CT36:CV44" si="41">Q36-BZ36</f>
        <v>0</v>
      </c>
      <c r="CU36" s="1002">
        <f t="shared" si="41"/>
        <v>0</v>
      </c>
      <c r="CV36" s="1002">
        <f t="shared" si="41"/>
        <v>280000000</v>
      </c>
      <c r="CW36" s="1002">
        <f t="shared" si="37"/>
        <v>0</v>
      </c>
      <c r="CX36" s="1002">
        <f t="shared" si="37"/>
        <v>0</v>
      </c>
      <c r="CY36" s="1002">
        <f t="shared" si="37"/>
        <v>0</v>
      </c>
      <c r="CZ36" s="1002">
        <f t="shared" si="37"/>
        <v>0</v>
      </c>
      <c r="DA36" s="1002">
        <f t="shared" ref="DA36:DB55" si="42">X36-CG36</f>
        <v>0</v>
      </c>
      <c r="DB36" s="1002">
        <f t="shared" si="38"/>
        <v>0</v>
      </c>
    </row>
    <row r="37" spans="1:106" ht="33.75" customHeight="1" x14ac:dyDescent="0.25">
      <c r="A37" s="1495"/>
      <c r="B37" s="1493"/>
      <c r="C37" s="1047" t="s">
        <v>4341</v>
      </c>
      <c r="D37" s="1008" t="s">
        <v>4497</v>
      </c>
      <c r="E37" s="1034">
        <v>410</v>
      </c>
      <c r="F37" s="1049" t="s">
        <v>4500</v>
      </c>
      <c r="G37" s="1002">
        <f t="shared" si="23"/>
        <v>190627198</v>
      </c>
      <c r="H37" s="1002"/>
      <c r="I37" s="1002"/>
      <c r="J37" s="1002"/>
      <c r="K37" s="1002"/>
      <c r="L37" s="1002"/>
      <c r="M37" s="1002"/>
      <c r="N37" s="1002"/>
      <c r="O37" s="1002"/>
      <c r="P37" s="1002"/>
      <c r="Q37" s="1002"/>
      <c r="R37" s="1002"/>
      <c r="S37" s="1002">
        <v>7696735</v>
      </c>
      <c r="T37" s="1002"/>
      <c r="U37" s="1002">
        <v>147930463</v>
      </c>
      <c r="V37" s="1002"/>
      <c r="W37" s="1002"/>
      <c r="X37" s="1002"/>
      <c r="Y37" s="1002">
        <v>35000000</v>
      </c>
      <c r="AA37" s="1005">
        <f t="shared" si="1"/>
        <v>0</v>
      </c>
      <c r="AB37" s="1002">
        <f t="shared" si="24"/>
        <v>0</v>
      </c>
      <c r="AC37" s="1002"/>
      <c r="AD37" s="1002"/>
      <c r="AE37" s="1002"/>
      <c r="AF37" s="1002"/>
      <c r="AG37" s="1002"/>
      <c r="AH37" s="1002"/>
      <c r="AI37" s="1002"/>
      <c r="AJ37" s="1002"/>
      <c r="AK37" s="1002"/>
      <c r="AL37" s="1002"/>
      <c r="AM37" s="1002"/>
      <c r="AN37" s="1002"/>
      <c r="AO37" s="1002"/>
      <c r="AP37" s="1002"/>
      <c r="AQ37" s="1002"/>
      <c r="AR37" s="1002"/>
      <c r="AS37" s="1002"/>
      <c r="AT37" s="1002"/>
      <c r="AU37" s="1005">
        <f t="shared" si="3"/>
        <v>1</v>
      </c>
      <c r="AV37" s="1002">
        <f t="shared" si="25"/>
        <v>190627198</v>
      </c>
      <c r="AW37" s="1002">
        <f t="shared" si="35"/>
        <v>0</v>
      </c>
      <c r="AX37" s="1002">
        <f t="shared" si="35"/>
        <v>0</v>
      </c>
      <c r="AY37" s="1002">
        <f t="shared" si="33"/>
        <v>0</v>
      </c>
      <c r="AZ37" s="1002">
        <f t="shared" si="39"/>
        <v>0</v>
      </c>
      <c r="BA37" s="1002">
        <f t="shared" si="39"/>
        <v>0</v>
      </c>
      <c r="BB37" s="1002">
        <f t="shared" si="39"/>
        <v>0</v>
      </c>
      <c r="BC37" s="1002">
        <f t="shared" si="40"/>
        <v>0</v>
      </c>
      <c r="BD37" s="1002">
        <f>+O37-AJ37</f>
        <v>0</v>
      </c>
      <c r="BE37" s="1002">
        <f t="shared" si="40"/>
        <v>0</v>
      </c>
      <c r="BF37" s="1002">
        <f t="shared" si="40"/>
        <v>0</v>
      </c>
      <c r="BG37" s="1002">
        <f t="shared" si="40"/>
        <v>0</v>
      </c>
      <c r="BH37" s="1002">
        <f t="shared" si="40"/>
        <v>7696735</v>
      </c>
      <c r="BI37" s="1002">
        <f t="shared" si="40"/>
        <v>0</v>
      </c>
      <c r="BJ37" s="1002">
        <f t="shared" si="40"/>
        <v>147930463</v>
      </c>
      <c r="BK37" s="1002">
        <f t="shared" si="40"/>
        <v>0</v>
      </c>
      <c r="BL37" s="1002"/>
      <c r="BM37" s="1002"/>
      <c r="BN37" s="1002">
        <f t="shared" si="27"/>
        <v>35000000</v>
      </c>
      <c r="BO37" s="1005">
        <f t="shared" si="8"/>
        <v>0</v>
      </c>
      <c r="BP37" s="1002">
        <f t="shared" si="28"/>
        <v>0</v>
      </c>
      <c r="BQ37" s="1002"/>
      <c r="BR37" s="1002"/>
      <c r="BS37" s="1002"/>
      <c r="BT37" s="1002"/>
      <c r="BU37" s="1002"/>
      <c r="BV37" s="1002"/>
      <c r="BW37" s="1002"/>
      <c r="BX37" s="1002"/>
      <c r="BY37" s="1002"/>
      <c r="BZ37" s="1002"/>
      <c r="CA37" s="1002"/>
      <c r="CB37" s="1002"/>
      <c r="CC37" s="1002"/>
      <c r="CD37" s="1002"/>
      <c r="CE37" s="1002"/>
      <c r="CF37" s="1002"/>
      <c r="CG37" s="1002"/>
      <c r="CH37" s="1002"/>
      <c r="CI37" s="1005">
        <f t="shared" si="10"/>
        <v>1</v>
      </c>
      <c r="CJ37" s="1002">
        <f t="shared" si="29"/>
        <v>190627198</v>
      </c>
      <c r="CK37" s="1002">
        <f t="shared" si="36"/>
        <v>0</v>
      </c>
      <c r="CL37" s="1002">
        <f t="shared" si="36"/>
        <v>0</v>
      </c>
      <c r="CM37" s="1002">
        <f t="shared" si="36"/>
        <v>0</v>
      </c>
      <c r="CN37" s="1002">
        <f t="shared" si="36"/>
        <v>0</v>
      </c>
      <c r="CO37" s="1002">
        <f t="shared" si="36"/>
        <v>0</v>
      </c>
      <c r="CP37" s="1002">
        <f t="shared" si="36"/>
        <v>0</v>
      </c>
      <c r="CQ37" s="1002">
        <f t="shared" ref="CQ37:CV47" si="43">+N37-BW37</f>
        <v>0</v>
      </c>
      <c r="CR37" s="1002">
        <f t="shared" si="43"/>
        <v>0</v>
      </c>
      <c r="CS37" s="1002">
        <f t="shared" si="43"/>
        <v>0</v>
      </c>
      <c r="CT37" s="1002">
        <f t="shared" si="41"/>
        <v>0</v>
      </c>
      <c r="CU37" s="1002">
        <f t="shared" si="41"/>
        <v>0</v>
      </c>
      <c r="CV37" s="1002">
        <f t="shared" si="41"/>
        <v>7696735</v>
      </c>
      <c r="CW37" s="1002">
        <f t="shared" si="37"/>
        <v>0</v>
      </c>
      <c r="CX37" s="1002">
        <f t="shared" si="37"/>
        <v>147930463</v>
      </c>
      <c r="CY37" s="1002">
        <f t="shared" si="37"/>
        <v>0</v>
      </c>
      <c r="CZ37" s="1002">
        <f t="shared" si="37"/>
        <v>0</v>
      </c>
      <c r="DA37" s="1002">
        <f t="shared" si="42"/>
        <v>0</v>
      </c>
      <c r="DB37" s="1002">
        <f t="shared" si="38"/>
        <v>35000000</v>
      </c>
    </row>
    <row r="38" spans="1:106" ht="44.25" customHeight="1" x14ac:dyDescent="0.25">
      <c r="A38" s="1495"/>
      <c r="B38" s="1493"/>
      <c r="C38" s="1047" t="s">
        <v>4342</v>
      </c>
      <c r="D38" s="1008" t="s">
        <v>4498</v>
      </c>
      <c r="E38" s="1034">
        <v>410</v>
      </c>
      <c r="F38" s="1049" t="s">
        <v>3350</v>
      </c>
      <c r="G38" s="1002">
        <f t="shared" si="23"/>
        <v>100000000</v>
      </c>
      <c r="H38" s="1002"/>
      <c r="I38" s="1002"/>
      <c r="J38" s="1002"/>
      <c r="K38" s="1002"/>
      <c r="L38" s="1002"/>
      <c r="M38" s="1002"/>
      <c r="N38" s="1002"/>
      <c r="O38" s="1002"/>
      <c r="P38" s="1002"/>
      <c r="Q38" s="1002"/>
      <c r="R38" s="1002"/>
      <c r="S38" s="1002">
        <v>100000000</v>
      </c>
      <c r="T38" s="1002"/>
      <c r="U38" s="1002"/>
      <c r="V38" s="1002"/>
      <c r="W38" s="1002"/>
      <c r="X38" s="1002"/>
      <c r="Y38" s="1002"/>
      <c r="AA38" s="1005">
        <f t="shared" si="1"/>
        <v>1</v>
      </c>
      <c r="AB38" s="1002">
        <f t="shared" si="24"/>
        <v>100000000</v>
      </c>
      <c r="AC38" s="1002"/>
      <c r="AD38" s="1002"/>
      <c r="AE38" s="1002"/>
      <c r="AF38" s="1002"/>
      <c r="AG38" s="1002"/>
      <c r="AH38" s="1002"/>
      <c r="AI38" s="1002"/>
      <c r="AJ38" s="1002"/>
      <c r="AK38" s="1002"/>
      <c r="AL38" s="1002"/>
      <c r="AM38" s="1002"/>
      <c r="AN38" s="1002">
        <f>+'[7]ENERO 2016'!$W$352</f>
        <v>100000000</v>
      </c>
      <c r="AO38" s="1002"/>
      <c r="AP38" s="1002"/>
      <c r="AQ38" s="1002"/>
      <c r="AR38" s="1002"/>
      <c r="AS38" s="1002"/>
      <c r="AT38" s="1002"/>
      <c r="AU38" s="1005">
        <f t="shared" si="3"/>
        <v>0</v>
      </c>
      <c r="AV38" s="1002">
        <f t="shared" si="25"/>
        <v>0</v>
      </c>
      <c r="AW38" s="1002">
        <f t="shared" si="35"/>
        <v>0</v>
      </c>
      <c r="AX38" s="1002">
        <f t="shared" si="35"/>
        <v>0</v>
      </c>
      <c r="AY38" s="1002">
        <f t="shared" si="33"/>
        <v>0</v>
      </c>
      <c r="AZ38" s="1002">
        <f t="shared" si="39"/>
        <v>0</v>
      </c>
      <c r="BA38" s="1002">
        <f t="shared" si="39"/>
        <v>0</v>
      </c>
      <c r="BB38" s="1002">
        <f t="shared" si="39"/>
        <v>0</v>
      </c>
      <c r="BC38" s="1002">
        <f t="shared" si="40"/>
        <v>0</v>
      </c>
      <c r="BD38" s="1002">
        <f>+O38-AJ38</f>
        <v>0</v>
      </c>
      <c r="BE38" s="1002">
        <f t="shared" si="40"/>
        <v>0</v>
      </c>
      <c r="BF38" s="1002">
        <f t="shared" si="40"/>
        <v>0</v>
      </c>
      <c r="BG38" s="1002">
        <f t="shared" si="40"/>
        <v>0</v>
      </c>
      <c r="BH38" s="1002">
        <f t="shared" si="40"/>
        <v>0</v>
      </c>
      <c r="BI38" s="1002">
        <f t="shared" si="40"/>
        <v>0</v>
      </c>
      <c r="BJ38" s="1002">
        <f t="shared" si="40"/>
        <v>0</v>
      </c>
      <c r="BK38" s="1002">
        <f t="shared" si="40"/>
        <v>0</v>
      </c>
      <c r="BL38" s="1002"/>
      <c r="BM38" s="1002"/>
      <c r="BN38" s="1002">
        <f t="shared" si="27"/>
        <v>0</v>
      </c>
      <c r="BO38" s="1005">
        <f t="shared" si="8"/>
        <v>0</v>
      </c>
      <c r="BP38" s="1002">
        <f t="shared" si="28"/>
        <v>0</v>
      </c>
      <c r="BQ38" s="1002"/>
      <c r="BR38" s="1002"/>
      <c r="BS38" s="1002"/>
      <c r="BT38" s="1002"/>
      <c r="BU38" s="1002"/>
      <c r="BV38" s="1002"/>
      <c r="BW38" s="1002"/>
      <c r="BX38" s="1002"/>
      <c r="BY38" s="1002"/>
      <c r="BZ38" s="1002"/>
      <c r="CA38" s="1002"/>
      <c r="CB38" s="1002"/>
      <c r="CC38" s="1002"/>
      <c r="CD38" s="1002"/>
      <c r="CE38" s="1002"/>
      <c r="CF38" s="1002"/>
      <c r="CG38" s="1002"/>
      <c r="CH38" s="1002"/>
      <c r="CI38" s="1005">
        <f t="shared" si="10"/>
        <v>1</v>
      </c>
      <c r="CJ38" s="1002">
        <f t="shared" si="29"/>
        <v>100000000</v>
      </c>
      <c r="CK38" s="1002">
        <f t="shared" si="36"/>
        <v>0</v>
      </c>
      <c r="CL38" s="1002">
        <f t="shared" si="36"/>
        <v>0</v>
      </c>
      <c r="CM38" s="1002">
        <f t="shared" si="36"/>
        <v>0</v>
      </c>
      <c r="CN38" s="1002">
        <f t="shared" si="36"/>
        <v>0</v>
      </c>
      <c r="CO38" s="1002">
        <f t="shared" si="36"/>
        <v>0</v>
      </c>
      <c r="CP38" s="1002">
        <f t="shared" si="36"/>
        <v>0</v>
      </c>
      <c r="CQ38" s="1002">
        <f t="shared" si="43"/>
        <v>0</v>
      </c>
      <c r="CR38" s="1002">
        <f t="shared" si="43"/>
        <v>0</v>
      </c>
      <c r="CS38" s="1002">
        <f t="shared" si="43"/>
        <v>0</v>
      </c>
      <c r="CT38" s="1002">
        <f t="shared" si="41"/>
        <v>0</v>
      </c>
      <c r="CU38" s="1002">
        <f t="shared" si="41"/>
        <v>0</v>
      </c>
      <c r="CV38" s="1002">
        <f t="shared" si="41"/>
        <v>100000000</v>
      </c>
      <c r="CW38" s="1002">
        <f t="shared" si="37"/>
        <v>0</v>
      </c>
      <c r="CX38" s="1002">
        <f t="shared" si="37"/>
        <v>0</v>
      </c>
      <c r="CY38" s="1002">
        <f t="shared" si="37"/>
        <v>0</v>
      </c>
      <c r="CZ38" s="1002">
        <f t="shared" si="37"/>
        <v>0</v>
      </c>
      <c r="DA38" s="1002">
        <f t="shared" si="42"/>
        <v>0</v>
      </c>
      <c r="DB38" s="1002">
        <f t="shared" si="38"/>
        <v>0</v>
      </c>
    </row>
    <row r="39" spans="1:106" ht="36.75" customHeight="1" x14ac:dyDescent="0.25">
      <c r="A39" s="1495"/>
      <c r="B39" s="1494"/>
      <c r="C39" s="1047" t="s">
        <v>4343</v>
      </c>
      <c r="D39" s="1008" t="s">
        <v>4499</v>
      </c>
      <c r="E39" s="1034">
        <v>410</v>
      </c>
      <c r="F39" s="1049" t="s">
        <v>4451</v>
      </c>
      <c r="G39" s="1002">
        <f t="shared" si="23"/>
        <v>5000000</v>
      </c>
      <c r="H39" s="1002"/>
      <c r="I39" s="1002"/>
      <c r="J39" s="1002"/>
      <c r="K39" s="1002"/>
      <c r="L39" s="1002"/>
      <c r="M39" s="1002"/>
      <c r="N39" s="1002"/>
      <c r="O39" s="1002"/>
      <c r="P39" s="1002"/>
      <c r="Q39" s="1002"/>
      <c r="R39" s="1002"/>
      <c r="S39" s="1002"/>
      <c r="T39" s="1002"/>
      <c r="U39" s="1002"/>
      <c r="V39" s="1002"/>
      <c r="W39" s="1002"/>
      <c r="X39" s="1002"/>
      <c r="Y39" s="1002">
        <v>5000000</v>
      </c>
      <c r="AA39" s="1005">
        <f t="shared" si="1"/>
        <v>0</v>
      </c>
      <c r="AB39" s="1002">
        <f t="shared" si="24"/>
        <v>0</v>
      </c>
      <c r="AC39" s="1002"/>
      <c r="AD39" s="1002"/>
      <c r="AE39" s="1002"/>
      <c r="AF39" s="1002"/>
      <c r="AG39" s="1002"/>
      <c r="AH39" s="1002"/>
      <c r="AI39" s="1002"/>
      <c r="AJ39" s="1002"/>
      <c r="AK39" s="1002"/>
      <c r="AL39" s="1002"/>
      <c r="AM39" s="1002"/>
      <c r="AN39" s="1002"/>
      <c r="AO39" s="1002"/>
      <c r="AP39" s="1002"/>
      <c r="AQ39" s="1002"/>
      <c r="AR39" s="1002"/>
      <c r="AS39" s="1002"/>
      <c r="AT39" s="1002"/>
      <c r="AU39" s="1005">
        <f t="shared" si="3"/>
        <v>1</v>
      </c>
      <c r="AV39" s="1002">
        <f t="shared" si="25"/>
        <v>5000000</v>
      </c>
      <c r="AW39" s="1002">
        <f t="shared" ref="AW39:AX54" si="44">H39-AC39</f>
        <v>0</v>
      </c>
      <c r="AX39" s="1002">
        <f t="shared" si="44"/>
        <v>0</v>
      </c>
      <c r="AY39" s="1002">
        <f t="shared" si="33"/>
        <v>0</v>
      </c>
      <c r="AZ39" s="1002">
        <f t="shared" si="39"/>
        <v>0</v>
      </c>
      <c r="BA39" s="1002">
        <f t="shared" si="39"/>
        <v>0</v>
      </c>
      <c r="BB39" s="1002">
        <f t="shared" si="39"/>
        <v>0</v>
      </c>
      <c r="BC39" s="1002">
        <f t="shared" si="40"/>
        <v>0</v>
      </c>
      <c r="BD39" s="1002">
        <f>+O39-AJ39</f>
        <v>0</v>
      </c>
      <c r="BE39" s="1002">
        <f t="shared" si="40"/>
        <v>0</v>
      </c>
      <c r="BF39" s="1002">
        <f t="shared" si="40"/>
        <v>0</v>
      </c>
      <c r="BG39" s="1002">
        <f t="shared" si="40"/>
        <v>0</v>
      </c>
      <c r="BH39" s="1002">
        <f t="shared" si="40"/>
        <v>0</v>
      </c>
      <c r="BI39" s="1002">
        <f t="shared" si="40"/>
        <v>0</v>
      </c>
      <c r="BJ39" s="1002">
        <f t="shared" si="40"/>
        <v>0</v>
      </c>
      <c r="BK39" s="1002">
        <f t="shared" si="40"/>
        <v>0</v>
      </c>
      <c r="BL39" s="1002"/>
      <c r="BM39" s="1002"/>
      <c r="BN39" s="1002">
        <f t="shared" si="27"/>
        <v>5000000</v>
      </c>
      <c r="BO39" s="1005">
        <f t="shared" si="8"/>
        <v>0</v>
      </c>
      <c r="BP39" s="1002">
        <f t="shared" si="28"/>
        <v>0</v>
      </c>
      <c r="BQ39" s="1002"/>
      <c r="BR39" s="1002"/>
      <c r="BS39" s="1002"/>
      <c r="BT39" s="1002"/>
      <c r="BU39" s="1002"/>
      <c r="BV39" s="1002"/>
      <c r="BW39" s="1002"/>
      <c r="BX39" s="1002"/>
      <c r="BY39" s="1002"/>
      <c r="BZ39" s="1002"/>
      <c r="CA39" s="1002"/>
      <c r="CB39" s="1002"/>
      <c r="CC39" s="1002"/>
      <c r="CD39" s="1002"/>
      <c r="CE39" s="1002"/>
      <c r="CF39" s="1002"/>
      <c r="CG39" s="1002"/>
      <c r="CH39" s="1002"/>
      <c r="CI39" s="1005">
        <f t="shared" si="10"/>
        <v>1</v>
      </c>
      <c r="CJ39" s="1002">
        <f t="shared" si="29"/>
        <v>5000000</v>
      </c>
      <c r="CK39" s="1002">
        <f t="shared" ref="CK39:CZ54" si="45">H39-BQ39</f>
        <v>0</v>
      </c>
      <c r="CL39" s="1002">
        <f t="shared" si="45"/>
        <v>0</v>
      </c>
      <c r="CM39" s="1002">
        <f t="shared" si="45"/>
        <v>0</v>
      </c>
      <c r="CN39" s="1002">
        <f t="shared" si="45"/>
        <v>0</v>
      </c>
      <c r="CO39" s="1002">
        <f t="shared" si="45"/>
        <v>0</v>
      </c>
      <c r="CP39" s="1002">
        <f t="shared" si="45"/>
        <v>0</v>
      </c>
      <c r="CQ39" s="1002">
        <f t="shared" si="43"/>
        <v>0</v>
      </c>
      <c r="CR39" s="1002">
        <f t="shared" si="43"/>
        <v>0</v>
      </c>
      <c r="CS39" s="1002">
        <f t="shared" si="43"/>
        <v>0</v>
      </c>
      <c r="CT39" s="1002">
        <f t="shared" si="41"/>
        <v>0</v>
      </c>
      <c r="CU39" s="1002">
        <f t="shared" si="41"/>
        <v>0</v>
      </c>
      <c r="CV39" s="1002">
        <f t="shared" si="41"/>
        <v>0</v>
      </c>
      <c r="CW39" s="1002">
        <f t="shared" si="37"/>
        <v>0</v>
      </c>
      <c r="CX39" s="1002">
        <f t="shared" si="37"/>
        <v>0</v>
      </c>
      <c r="CY39" s="1002">
        <f t="shared" si="37"/>
        <v>0</v>
      </c>
      <c r="CZ39" s="1002">
        <f t="shared" si="37"/>
        <v>0</v>
      </c>
      <c r="DA39" s="1002">
        <f t="shared" si="42"/>
        <v>0</v>
      </c>
      <c r="DB39" s="1002">
        <f t="shared" si="38"/>
        <v>5000000</v>
      </c>
    </row>
    <row r="40" spans="1:106" ht="27" customHeight="1" x14ac:dyDescent="0.25">
      <c r="A40" s="1495"/>
      <c r="B40" s="1492" t="s">
        <v>4309</v>
      </c>
      <c r="C40" s="1047" t="s">
        <v>4344</v>
      </c>
      <c r="D40" s="1008" t="s">
        <v>4576</v>
      </c>
      <c r="E40" s="1034">
        <v>410</v>
      </c>
      <c r="F40" s="1049" t="s">
        <v>3350</v>
      </c>
      <c r="G40" s="1002">
        <f t="shared" si="23"/>
        <v>1300000000</v>
      </c>
      <c r="H40" s="1002"/>
      <c r="I40" s="1002"/>
      <c r="J40" s="1002"/>
      <c r="K40" s="1002"/>
      <c r="L40" s="1002"/>
      <c r="M40" s="1002"/>
      <c r="N40" s="1002"/>
      <c r="O40" s="1002"/>
      <c r="P40" s="1002"/>
      <c r="Q40" s="1002"/>
      <c r="R40" s="1002">
        <v>1300000000</v>
      </c>
      <c r="S40" s="1002"/>
      <c r="T40" s="1002"/>
      <c r="U40" s="1002"/>
      <c r="V40" s="1002"/>
      <c r="W40" s="1002"/>
      <c r="X40" s="1002"/>
      <c r="Y40" s="1002"/>
      <c r="AA40" s="1005">
        <f t="shared" si="1"/>
        <v>0.23846123076923076</v>
      </c>
      <c r="AB40" s="1002">
        <f t="shared" si="24"/>
        <v>309999600</v>
      </c>
      <c r="AC40" s="1002"/>
      <c r="AD40" s="1002"/>
      <c r="AE40" s="1002"/>
      <c r="AF40" s="1002"/>
      <c r="AG40" s="1002"/>
      <c r="AH40" s="1002"/>
      <c r="AI40" s="1002"/>
      <c r="AJ40" s="1002"/>
      <c r="AK40" s="1002"/>
      <c r="AL40" s="1002"/>
      <c r="AM40" s="1002">
        <f>+'[7]ENERO 2016'!$V$368</f>
        <v>309999600</v>
      </c>
      <c r="AN40" s="1002"/>
      <c r="AO40" s="1002"/>
      <c r="AP40" s="1002"/>
      <c r="AQ40" s="1002"/>
      <c r="AR40" s="1002"/>
      <c r="AS40" s="1002"/>
      <c r="AT40" s="1002"/>
      <c r="AU40" s="1005">
        <f t="shared" si="3"/>
        <v>0.76153876923076924</v>
      </c>
      <c r="AV40" s="1002">
        <f t="shared" si="25"/>
        <v>990000400</v>
      </c>
      <c r="AW40" s="1002">
        <f t="shared" si="44"/>
        <v>0</v>
      </c>
      <c r="AX40" s="1002">
        <f t="shared" si="44"/>
        <v>0</v>
      </c>
      <c r="AY40" s="1002">
        <f>J40-AE40</f>
        <v>0</v>
      </c>
      <c r="AZ40" s="1002">
        <f t="shared" si="39"/>
        <v>0</v>
      </c>
      <c r="BA40" s="1002">
        <f t="shared" si="39"/>
        <v>0</v>
      </c>
      <c r="BB40" s="1002">
        <f t="shared" si="39"/>
        <v>0</v>
      </c>
      <c r="BC40" s="1002">
        <f t="shared" si="40"/>
        <v>0</v>
      </c>
      <c r="BD40" s="1002">
        <f>+O40-AJ40</f>
        <v>0</v>
      </c>
      <c r="BE40" s="1002">
        <f>+P40-AK40</f>
        <v>0</v>
      </c>
      <c r="BF40" s="1002">
        <f t="shared" si="40"/>
        <v>0</v>
      </c>
      <c r="BG40" s="1002">
        <f t="shared" si="40"/>
        <v>990000400</v>
      </c>
      <c r="BH40" s="1002">
        <f t="shared" si="40"/>
        <v>0</v>
      </c>
      <c r="BI40" s="1002">
        <f t="shared" si="40"/>
        <v>0</v>
      </c>
      <c r="BJ40" s="1002">
        <f t="shared" si="40"/>
        <v>0</v>
      </c>
      <c r="BK40" s="1002">
        <f t="shared" si="40"/>
        <v>0</v>
      </c>
      <c r="BL40" s="1002">
        <f>+W40-AR40</f>
        <v>0</v>
      </c>
      <c r="BM40" s="1002">
        <f>+X40-AS40</f>
        <v>0</v>
      </c>
      <c r="BN40" s="1002">
        <f t="shared" si="27"/>
        <v>0</v>
      </c>
      <c r="BO40" s="1005">
        <f t="shared" si="8"/>
        <v>4.9555163076923078E-2</v>
      </c>
      <c r="BP40" s="1002">
        <f t="shared" si="28"/>
        <v>64421712</v>
      </c>
      <c r="BQ40" s="1002"/>
      <c r="BR40" s="1002"/>
      <c r="BS40" s="1002"/>
      <c r="BT40" s="1002"/>
      <c r="BU40" s="1002"/>
      <c r="BV40" s="1002"/>
      <c r="BW40" s="1002"/>
      <c r="BX40" s="1002"/>
      <c r="BY40" s="1002"/>
      <c r="BZ40" s="1002"/>
      <c r="CA40" s="1002">
        <f>+'[7]ENERO 2016'!$H$366</f>
        <v>64421712</v>
      </c>
      <c r="CB40" s="1002"/>
      <c r="CC40" s="1002"/>
      <c r="CD40" s="1002"/>
      <c r="CE40" s="1002"/>
      <c r="CF40" s="1002"/>
      <c r="CG40" s="1002"/>
      <c r="CH40" s="1002"/>
      <c r="CI40" s="1005">
        <f t="shared" si="10"/>
        <v>0.95044483692307691</v>
      </c>
      <c r="CJ40" s="1002">
        <f t="shared" si="29"/>
        <v>1235578288</v>
      </c>
      <c r="CK40" s="1002">
        <f t="shared" si="45"/>
        <v>0</v>
      </c>
      <c r="CL40" s="1002">
        <f t="shared" si="45"/>
        <v>0</v>
      </c>
      <c r="CM40" s="1002">
        <f t="shared" si="45"/>
        <v>0</v>
      </c>
      <c r="CN40" s="1002">
        <f t="shared" si="45"/>
        <v>0</v>
      </c>
      <c r="CO40" s="1002">
        <f t="shared" si="45"/>
        <v>0</v>
      </c>
      <c r="CP40" s="1002">
        <f t="shared" si="45"/>
        <v>0</v>
      </c>
      <c r="CQ40" s="1002">
        <f t="shared" si="43"/>
        <v>0</v>
      </c>
      <c r="CR40" s="1002">
        <f t="shared" si="43"/>
        <v>0</v>
      </c>
      <c r="CS40" s="1002">
        <f t="shared" si="43"/>
        <v>0</v>
      </c>
      <c r="CT40" s="1002">
        <f t="shared" si="41"/>
        <v>0</v>
      </c>
      <c r="CU40" s="1002">
        <f t="shared" si="41"/>
        <v>1235578288</v>
      </c>
      <c r="CV40" s="1002">
        <f t="shared" si="41"/>
        <v>0</v>
      </c>
      <c r="CW40" s="1002">
        <f t="shared" si="37"/>
        <v>0</v>
      </c>
      <c r="CX40" s="1002">
        <f t="shared" si="37"/>
        <v>0</v>
      </c>
      <c r="CY40" s="1002">
        <f t="shared" si="37"/>
        <v>0</v>
      </c>
      <c r="CZ40" s="1002">
        <f t="shared" si="37"/>
        <v>0</v>
      </c>
      <c r="DA40" s="1002">
        <f t="shared" si="42"/>
        <v>0</v>
      </c>
      <c r="DB40" s="1002">
        <f t="shared" si="38"/>
        <v>0</v>
      </c>
    </row>
    <row r="41" spans="1:106" ht="47.25" customHeight="1" x14ac:dyDescent="0.25">
      <c r="A41" s="1495"/>
      <c r="B41" s="1493"/>
      <c r="C41" s="1047" t="s">
        <v>4345</v>
      </c>
      <c r="D41" s="1008" t="s">
        <v>4501</v>
      </c>
      <c r="E41" s="1034">
        <v>410</v>
      </c>
      <c r="F41" s="1049" t="s">
        <v>3350</v>
      </c>
      <c r="G41" s="1002">
        <f t="shared" si="23"/>
        <v>50000000</v>
      </c>
      <c r="H41" s="1002"/>
      <c r="I41" s="1002"/>
      <c r="J41" s="1002"/>
      <c r="K41" s="1002"/>
      <c r="L41" s="1002"/>
      <c r="M41" s="1002"/>
      <c r="N41" s="1002"/>
      <c r="O41" s="1002"/>
      <c r="P41" s="1002"/>
      <c r="Q41" s="1002"/>
      <c r="R41" s="1002"/>
      <c r="S41" s="1002"/>
      <c r="T41" s="1002"/>
      <c r="U41" s="1002">
        <v>50000000</v>
      </c>
      <c r="V41" s="1002"/>
      <c r="W41" s="1002"/>
      <c r="X41" s="1002"/>
      <c r="Y41" s="1002"/>
      <c r="AA41" s="1005">
        <f t="shared" si="1"/>
        <v>0.8</v>
      </c>
      <c r="AB41" s="1002">
        <f t="shared" si="24"/>
        <v>40000000</v>
      </c>
      <c r="AC41" s="1002"/>
      <c r="AD41" s="1002"/>
      <c r="AE41" s="1002"/>
      <c r="AF41" s="1002"/>
      <c r="AG41" s="1002"/>
      <c r="AH41" s="1002"/>
      <c r="AI41" s="1002"/>
      <c r="AJ41" s="1002"/>
      <c r="AK41" s="1002"/>
      <c r="AL41" s="1002"/>
      <c r="AM41" s="1002"/>
      <c r="AN41" s="1002"/>
      <c r="AO41" s="1002"/>
      <c r="AP41" s="1002">
        <f>+'[7]ENERO 2016'!$Y$395</f>
        <v>40000000</v>
      </c>
      <c r="AQ41" s="1002"/>
      <c r="AR41" s="1002"/>
      <c r="AS41" s="1002"/>
      <c r="AT41" s="1002"/>
      <c r="AU41" s="1005">
        <f t="shared" si="3"/>
        <v>0.19999999999999996</v>
      </c>
      <c r="AV41" s="1002">
        <f t="shared" si="25"/>
        <v>10000000</v>
      </c>
      <c r="AW41" s="1002">
        <f t="shared" si="44"/>
        <v>0</v>
      </c>
      <c r="AX41" s="1002">
        <f t="shared" si="44"/>
        <v>0</v>
      </c>
      <c r="AY41" s="1002">
        <f t="shared" si="33"/>
        <v>0</v>
      </c>
      <c r="AZ41" s="1002">
        <f t="shared" si="39"/>
        <v>0</v>
      </c>
      <c r="BA41" s="1002">
        <f t="shared" si="39"/>
        <v>0</v>
      </c>
      <c r="BB41" s="1002">
        <f t="shared" si="39"/>
        <v>0</v>
      </c>
      <c r="BC41" s="1002">
        <f t="shared" si="40"/>
        <v>0</v>
      </c>
      <c r="BD41" s="1002">
        <f>+O41-AK41</f>
        <v>0</v>
      </c>
      <c r="BE41" s="1002">
        <f>+P41-AL41</f>
        <v>0</v>
      </c>
      <c r="BF41" s="1002">
        <f t="shared" si="40"/>
        <v>0</v>
      </c>
      <c r="BG41" s="1002">
        <f t="shared" si="40"/>
        <v>0</v>
      </c>
      <c r="BH41" s="1002">
        <f t="shared" si="40"/>
        <v>0</v>
      </c>
      <c r="BI41" s="1002">
        <f t="shared" si="40"/>
        <v>0</v>
      </c>
      <c r="BJ41" s="1002">
        <f t="shared" si="40"/>
        <v>10000000</v>
      </c>
      <c r="BK41" s="1002">
        <f t="shared" si="40"/>
        <v>0</v>
      </c>
      <c r="BL41" s="1002">
        <f>+W41-AR41</f>
        <v>0</v>
      </c>
      <c r="BM41" s="1002">
        <f>+X41-AS41</f>
        <v>0</v>
      </c>
      <c r="BN41" s="1002">
        <f t="shared" si="27"/>
        <v>0</v>
      </c>
      <c r="BO41" s="1005">
        <f t="shared" si="8"/>
        <v>0</v>
      </c>
      <c r="BP41" s="1002">
        <f t="shared" si="28"/>
        <v>0</v>
      </c>
      <c r="BQ41" s="1002"/>
      <c r="BR41" s="1002"/>
      <c r="BS41" s="1002"/>
      <c r="BT41" s="1002"/>
      <c r="BU41" s="1002"/>
      <c r="BV41" s="1002"/>
      <c r="BW41" s="1002"/>
      <c r="BX41" s="1002"/>
      <c r="BY41" s="1002"/>
      <c r="BZ41" s="1002"/>
      <c r="CA41" s="1002"/>
      <c r="CB41" s="1002"/>
      <c r="CC41" s="1002"/>
      <c r="CD41" s="1002"/>
      <c r="CE41" s="1002"/>
      <c r="CF41" s="1002"/>
      <c r="CG41" s="1002"/>
      <c r="CH41" s="1002"/>
      <c r="CI41" s="1005">
        <f t="shared" si="10"/>
        <v>1</v>
      </c>
      <c r="CJ41" s="1002">
        <f t="shared" si="29"/>
        <v>50000000</v>
      </c>
      <c r="CK41" s="1002">
        <f>H41-BQ41</f>
        <v>0</v>
      </c>
      <c r="CL41" s="1002">
        <f t="shared" si="45"/>
        <v>0</v>
      </c>
      <c r="CM41" s="1002">
        <f t="shared" si="45"/>
        <v>0</v>
      </c>
      <c r="CN41" s="1002">
        <f t="shared" si="45"/>
        <v>0</v>
      </c>
      <c r="CO41" s="1002">
        <f t="shared" si="45"/>
        <v>0</v>
      </c>
      <c r="CP41" s="1002">
        <f t="shared" si="45"/>
        <v>0</v>
      </c>
      <c r="CQ41" s="1002">
        <f t="shared" si="43"/>
        <v>0</v>
      </c>
      <c r="CR41" s="1002">
        <f t="shared" si="43"/>
        <v>0</v>
      </c>
      <c r="CS41" s="1002">
        <f t="shared" si="43"/>
        <v>0</v>
      </c>
      <c r="CT41" s="1002">
        <f t="shared" si="41"/>
        <v>0</v>
      </c>
      <c r="CU41" s="1002">
        <f t="shared" si="41"/>
        <v>0</v>
      </c>
      <c r="CV41" s="1002">
        <f t="shared" si="41"/>
        <v>0</v>
      </c>
      <c r="CW41" s="1002">
        <f t="shared" si="37"/>
        <v>0</v>
      </c>
      <c r="CX41" s="1002">
        <f t="shared" si="37"/>
        <v>50000000</v>
      </c>
      <c r="CY41" s="1002">
        <f t="shared" si="37"/>
        <v>0</v>
      </c>
      <c r="CZ41" s="1002">
        <f t="shared" si="37"/>
        <v>0</v>
      </c>
      <c r="DA41" s="1002">
        <f t="shared" si="42"/>
        <v>0</v>
      </c>
      <c r="DB41" s="1002">
        <f t="shared" si="38"/>
        <v>0</v>
      </c>
    </row>
    <row r="42" spans="1:106" ht="26.25" customHeight="1" x14ac:dyDescent="0.25">
      <c r="A42" s="1495"/>
      <c r="B42" s="1494"/>
      <c r="C42" s="1047" t="s">
        <v>4346</v>
      </c>
      <c r="D42" s="1008" t="s">
        <v>4502</v>
      </c>
      <c r="E42" s="1034">
        <v>410</v>
      </c>
      <c r="F42" s="1049" t="s">
        <v>3350</v>
      </c>
      <c r="G42" s="1002">
        <f t="shared" si="23"/>
        <v>20000000</v>
      </c>
      <c r="H42" s="1002"/>
      <c r="I42" s="1002"/>
      <c r="J42" s="1002"/>
      <c r="K42" s="1002"/>
      <c r="L42" s="1002"/>
      <c r="M42" s="1002"/>
      <c r="N42" s="1002"/>
      <c r="O42" s="1002"/>
      <c r="P42" s="1002"/>
      <c r="Q42" s="1002"/>
      <c r="R42" s="1002"/>
      <c r="S42" s="1002"/>
      <c r="T42" s="1002"/>
      <c r="U42" s="1002">
        <v>20000000</v>
      </c>
      <c r="V42" s="1002"/>
      <c r="W42" s="1002"/>
      <c r="X42" s="1002"/>
      <c r="Y42" s="1002"/>
      <c r="AA42" s="1005">
        <f t="shared" si="1"/>
        <v>0</v>
      </c>
      <c r="AB42" s="1002">
        <f t="shared" si="24"/>
        <v>0</v>
      </c>
      <c r="AC42" s="1002"/>
      <c r="AD42" s="1002"/>
      <c r="AE42" s="1002"/>
      <c r="AF42" s="1002"/>
      <c r="AG42" s="1002"/>
      <c r="AH42" s="1002"/>
      <c r="AI42" s="1002"/>
      <c r="AJ42" s="1002"/>
      <c r="AK42" s="1002"/>
      <c r="AL42" s="1002"/>
      <c r="AM42" s="1002"/>
      <c r="AN42" s="1002"/>
      <c r="AO42" s="1002"/>
      <c r="AP42" s="1002"/>
      <c r="AQ42" s="1002"/>
      <c r="AR42" s="1002"/>
      <c r="AS42" s="1002"/>
      <c r="AT42" s="1002"/>
      <c r="AU42" s="1005">
        <f t="shared" si="3"/>
        <v>1</v>
      </c>
      <c r="AV42" s="1002">
        <f t="shared" si="25"/>
        <v>20000000</v>
      </c>
      <c r="AW42" s="1002">
        <f t="shared" si="44"/>
        <v>0</v>
      </c>
      <c r="AX42" s="1002">
        <f t="shared" si="44"/>
        <v>0</v>
      </c>
      <c r="AY42" s="1002">
        <f t="shared" si="33"/>
        <v>0</v>
      </c>
      <c r="AZ42" s="1002">
        <f t="shared" si="39"/>
        <v>0</v>
      </c>
      <c r="BA42" s="1002">
        <f t="shared" si="39"/>
        <v>0</v>
      </c>
      <c r="BB42" s="1002">
        <f t="shared" si="39"/>
        <v>0</v>
      </c>
      <c r="BC42" s="1002">
        <f t="shared" si="40"/>
        <v>0</v>
      </c>
      <c r="BD42" s="1002">
        <f>+O42-AK42</f>
        <v>0</v>
      </c>
      <c r="BE42" s="1002">
        <f t="shared" ref="BE42:BE55" si="46">+P42-AL42</f>
        <v>0</v>
      </c>
      <c r="BF42" s="1002">
        <f t="shared" si="40"/>
        <v>0</v>
      </c>
      <c r="BG42" s="1002">
        <f t="shared" si="40"/>
        <v>0</v>
      </c>
      <c r="BH42" s="1002">
        <f t="shared" si="40"/>
        <v>0</v>
      </c>
      <c r="BI42" s="1002"/>
      <c r="BJ42" s="1002">
        <f t="shared" si="40"/>
        <v>20000000</v>
      </c>
      <c r="BK42" s="1002">
        <f t="shared" si="40"/>
        <v>0</v>
      </c>
      <c r="BL42" s="1002"/>
      <c r="BM42" s="1002"/>
      <c r="BN42" s="1002">
        <f t="shared" si="27"/>
        <v>0</v>
      </c>
      <c r="BO42" s="1005">
        <f t="shared" si="8"/>
        <v>0</v>
      </c>
      <c r="BP42" s="1002">
        <f t="shared" si="28"/>
        <v>0</v>
      </c>
      <c r="BQ42" s="1002"/>
      <c r="BR42" s="1002"/>
      <c r="BS42" s="1002"/>
      <c r="BT42" s="1002"/>
      <c r="BU42" s="1002"/>
      <c r="BV42" s="1002"/>
      <c r="BW42" s="1002"/>
      <c r="BX42" s="1002"/>
      <c r="BY42" s="1002"/>
      <c r="BZ42" s="1002"/>
      <c r="CA42" s="1002"/>
      <c r="CB42" s="1002"/>
      <c r="CC42" s="1002"/>
      <c r="CD42" s="1002"/>
      <c r="CE42" s="1002"/>
      <c r="CF42" s="1002"/>
      <c r="CG42" s="1002"/>
      <c r="CH42" s="1002"/>
      <c r="CI42" s="1005">
        <f t="shared" si="10"/>
        <v>1</v>
      </c>
      <c r="CJ42" s="1002">
        <f t="shared" si="29"/>
        <v>20000000</v>
      </c>
      <c r="CK42" s="1002">
        <f t="shared" ref="CK42:CK48" si="47">H42-BQ42</f>
        <v>0</v>
      </c>
      <c r="CL42" s="1002">
        <f t="shared" si="45"/>
        <v>0</v>
      </c>
      <c r="CM42" s="1002">
        <f t="shared" si="45"/>
        <v>0</v>
      </c>
      <c r="CN42" s="1002">
        <f t="shared" si="45"/>
        <v>0</v>
      </c>
      <c r="CO42" s="1002">
        <f t="shared" si="45"/>
        <v>0</v>
      </c>
      <c r="CP42" s="1002">
        <f t="shared" si="45"/>
        <v>0</v>
      </c>
      <c r="CQ42" s="1002">
        <f t="shared" si="43"/>
        <v>0</v>
      </c>
      <c r="CR42" s="1002">
        <f t="shared" si="43"/>
        <v>0</v>
      </c>
      <c r="CS42" s="1002">
        <f t="shared" si="43"/>
        <v>0</v>
      </c>
      <c r="CT42" s="1002">
        <f t="shared" si="41"/>
        <v>0</v>
      </c>
      <c r="CU42" s="1002">
        <f t="shared" si="41"/>
        <v>0</v>
      </c>
      <c r="CV42" s="1002">
        <f t="shared" si="41"/>
        <v>0</v>
      </c>
      <c r="CW42" s="1002">
        <f t="shared" si="37"/>
        <v>0</v>
      </c>
      <c r="CX42" s="1002">
        <f t="shared" si="37"/>
        <v>20000000</v>
      </c>
      <c r="CY42" s="1002">
        <f t="shared" si="37"/>
        <v>0</v>
      </c>
      <c r="CZ42" s="1002">
        <f t="shared" si="37"/>
        <v>0</v>
      </c>
      <c r="DA42" s="1002">
        <f t="shared" si="42"/>
        <v>0</v>
      </c>
      <c r="DB42" s="1002">
        <f t="shared" si="38"/>
        <v>0</v>
      </c>
    </row>
    <row r="43" spans="1:106" ht="39.75" customHeight="1" x14ac:dyDescent="0.25">
      <c r="A43" s="1495"/>
      <c r="B43" s="1492" t="s">
        <v>4310</v>
      </c>
      <c r="C43" s="1047" t="s">
        <v>4347</v>
      </c>
      <c r="D43" s="1008" t="s">
        <v>4503</v>
      </c>
      <c r="E43" s="1034">
        <v>410</v>
      </c>
      <c r="F43" s="1049" t="s">
        <v>3350</v>
      </c>
      <c r="G43" s="1002">
        <f t="shared" si="23"/>
        <v>20000000</v>
      </c>
      <c r="H43" s="1002"/>
      <c r="I43" s="1002"/>
      <c r="J43" s="1002"/>
      <c r="K43" s="1002"/>
      <c r="L43" s="1002"/>
      <c r="M43" s="1002"/>
      <c r="N43" s="1002"/>
      <c r="O43" s="1002"/>
      <c r="P43" s="1002"/>
      <c r="Q43" s="1002"/>
      <c r="R43" s="1002"/>
      <c r="S43" s="1002"/>
      <c r="T43" s="1002"/>
      <c r="U43" s="1002">
        <v>20000000</v>
      </c>
      <c r="V43" s="1002"/>
      <c r="W43" s="1002"/>
      <c r="X43" s="1002"/>
      <c r="Y43" s="1002"/>
      <c r="AA43" s="1005">
        <f t="shared" si="1"/>
        <v>1</v>
      </c>
      <c r="AB43" s="1002">
        <f t="shared" si="24"/>
        <v>20000000</v>
      </c>
      <c r="AC43" s="1002"/>
      <c r="AD43" s="1002"/>
      <c r="AE43" s="1002"/>
      <c r="AF43" s="1002"/>
      <c r="AG43" s="1002"/>
      <c r="AH43" s="1002"/>
      <c r="AI43" s="1002"/>
      <c r="AJ43" s="1002"/>
      <c r="AK43" s="1002"/>
      <c r="AL43" s="1002"/>
      <c r="AM43" s="1002"/>
      <c r="AN43" s="1002"/>
      <c r="AO43" s="1002"/>
      <c r="AP43" s="1002">
        <f>+'[7]ENERO 2016'!$Y$406</f>
        <v>20000000</v>
      </c>
      <c r="AQ43" s="1002"/>
      <c r="AR43" s="1002"/>
      <c r="AS43" s="1002"/>
      <c r="AT43" s="1002"/>
      <c r="AU43" s="1005">
        <f t="shared" si="3"/>
        <v>0</v>
      </c>
      <c r="AV43" s="1002">
        <f t="shared" si="25"/>
        <v>0</v>
      </c>
      <c r="AW43" s="1002">
        <f t="shared" si="44"/>
        <v>0</v>
      </c>
      <c r="AX43" s="1002">
        <f t="shared" si="44"/>
        <v>0</v>
      </c>
      <c r="AY43" s="1002">
        <f t="shared" si="33"/>
        <v>0</v>
      </c>
      <c r="AZ43" s="1002">
        <f t="shared" si="39"/>
        <v>0</v>
      </c>
      <c r="BA43" s="1002">
        <f t="shared" si="39"/>
        <v>0</v>
      </c>
      <c r="BB43" s="1002">
        <f t="shared" si="39"/>
        <v>0</v>
      </c>
      <c r="BC43" s="1002">
        <f>+N43-AI43</f>
        <v>0</v>
      </c>
      <c r="BD43" s="1002">
        <f>+O43-AJ43</f>
        <v>0</v>
      </c>
      <c r="BE43" s="1002">
        <f t="shared" si="46"/>
        <v>0</v>
      </c>
      <c r="BF43" s="1002">
        <f t="shared" si="40"/>
        <v>0</v>
      </c>
      <c r="BG43" s="1002">
        <f t="shared" si="40"/>
        <v>0</v>
      </c>
      <c r="BH43" s="1002">
        <f t="shared" si="40"/>
        <v>0</v>
      </c>
      <c r="BI43" s="1002">
        <f>+T43-AO43</f>
        <v>0</v>
      </c>
      <c r="BJ43" s="1002">
        <f t="shared" si="40"/>
        <v>0</v>
      </c>
      <c r="BK43" s="1002">
        <f t="shared" si="40"/>
        <v>0</v>
      </c>
      <c r="BL43" s="1002">
        <f>+W43-AR43</f>
        <v>0</v>
      </c>
      <c r="BM43" s="1002">
        <f>+X43-AS43</f>
        <v>0</v>
      </c>
      <c r="BN43" s="1002">
        <f t="shared" si="27"/>
        <v>0</v>
      </c>
      <c r="BO43" s="1005">
        <f t="shared" si="8"/>
        <v>0.44604349999999998</v>
      </c>
      <c r="BP43" s="1002">
        <f t="shared" si="28"/>
        <v>8920870</v>
      </c>
      <c r="BQ43" s="1002"/>
      <c r="BR43" s="1002"/>
      <c r="BS43" s="1002"/>
      <c r="BT43" s="1002"/>
      <c r="BU43" s="1002"/>
      <c r="BV43" s="1002"/>
      <c r="BW43" s="1002"/>
      <c r="BX43" s="1002"/>
      <c r="BY43" s="1002"/>
      <c r="BZ43" s="1002"/>
      <c r="CA43" s="1002"/>
      <c r="CB43" s="1002"/>
      <c r="CC43" s="1002"/>
      <c r="CD43" s="1002">
        <f>+'[7]ENERO 2016'!$H$404</f>
        <v>8920870</v>
      </c>
      <c r="CE43" s="1002"/>
      <c r="CF43" s="1002"/>
      <c r="CG43" s="1002"/>
      <c r="CH43" s="1002"/>
      <c r="CI43" s="1005">
        <f t="shared" si="10"/>
        <v>0.55395649999999996</v>
      </c>
      <c r="CJ43" s="1002">
        <f t="shared" si="29"/>
        <v>11079130</v>
      </c>
      <c r="CK43" s="1002">
        <f t="shared" si="47"/>
        <v>0</v>
      </c>
      <c r="CL43" s="1002">
        <f t="shared" si="45"/>
        <v>0</v>
      </c>
      <c r="CM43" s="1002">
        <f t="shared" si="45"/>
        <v>0</v>
      </c>
      <c r="CN43" s="1002">
        <f t="shared" si="45"/>
        <v>0</v>
      </c>
      <c r="CO43" s="1002">
        <f t="shared" si="45"/>
        <v>0</v>
      </c>
      <c r="CP43" s="1002">
        <f t="shared" si="45"/>
        <v>0</v>
      </c>
      <c r="CQ43" s="1002">
        <f t="shared" si="43"/>
        <v>0</v>
      </c>
      <c r="CR43" s="1002">
        <f t="shared" si="43"/>
        <v>0</v>
      </c>
      <c r="CS43" s="1002">
        <f t="shared" si="43"/>
        <v>0</v>
      </c>
      <c r="CT43" s="1002">
        <f t="shared" si="41"/>
        <v>0</v>
      </c>
      <c r="CU43" s="1002">
        <f t="shared" si="41"/>
        <v>0</v>
      </c>
      <c r="CV43" s="1002">
        <f t="shared" si="41"/>
        <v>0</v>
      </c>
      <c r="CW43" s="1002">
        <f t="shared" si="37"/>
        <v>0</v>
      </c>
      <c r="CX43" s="1002">
        <f t="shared" si="37"/>
        <v>11079130</v>
      </c>
      <c r="CY43" s="1002">
        <f t="shared" si="37"/>
        <v>0</v>
      </c>
      <c r="CZ43" s="1002">
        <f t="shared" si="37"/>
        <v>0</v>
      </c>
      <c r="DA43" s="1002">
        <f t="shared" si="42"/>
        <v>0</v>
      </c>
      <c r="DB43" s="1002">
        <f t="shared" si="38"/>
        <v>0</v>
      </c>
    </row>
    <row r="44" spans="1:106" ht="47.25" customHeight="1" x14ac:dyDescent="0.25">
      <c r="A44" s="1495"/>
      <c r="B44" s="1493"/>
      <c r="C44" s="1047" t="s">
        <v>4423</v>
      </c>
      <c r="D44" s="1008" t="s">
        <v>4504</v>
      </c>
      <c r="E44" s="1034">
        <v>410</v>
      </c>
      <c r="F44" s="1049" t="s">
        <v>3350</v>
      </c>
      <c r="G44" s="1002">
        <f t="shared" si="23"/>
        <v>10000000</v>
      </c>
      <c r="H44" s="1002"/>
      <c r="I44" s="1002"/>
      <c r="J44" s="1002"/>
      <c r="K44" s="1002"/>
      <c r="L44" s="1002"/>
      <c r="M44" s="1002"/>
      <c r="N44" s="1002"/>
      <c r="O44" s="1002"/>
      <c r="P44" s="1002"/>
      <c r="Q44" s="1002"/>
      <c r="R44" s="1002"/>
      <c r="S44" s="1002"/>
      <c r="T44" s="1002"/>
      <c r="U44" s="1002">
        <v>10000000</v>
      </c>
      <c r="V44" s="1002"/>
      <c r="W44" s="1002"/>
      <c r="X44" s="1002"/>
      <c r="Y44" s="1002"/>
      <c r="AA44" s="1005">
        <f t="shared" si="1"/>
        <v>0</v>
      </c>
      <c r="AB44" s="1002">
        <f t="shared" si="24"/>
        <v>0</v>
      </c>
      <c r="AC44" s="1002"/>
      <c r="AD44" s="1002"/>
      <c r="AE44" s="1002"/>
      <c r="AF44" s="1002"/>
      <c r="AG44" s="1002"/>
      <c r="AH44" s="1002"/>
      <c r="AI44" s="1002"/>
      <c r="AJ44" s="1002"/>
      <c r="AK44" s="1002"/>
      <c r="AL44" s="1002"/>
      <c r="AM44" s="1002"/>
      <c r="AN44" s="1002"/>
      <c r="AO44" s="1002"/>
      <c r="AP44" s="1002"/>
      <c r="AQ44" s="1002"/>
      <c r="AR44" s="1002"/>
      <c r="AS44" s="1002"/>
      <c r="AT44" s="1002"/>
      <c r="AU44" s="1005">
        <f t="shared" si="3"/>
        <v>1</v>
      </c>
      <c r="AV44" s="1002">
        <f t="shared" si="25"/>
        <v>10000000</v>
      </c>
      <c r="AW44" s="1002">
        <f t="shared" si="44"/>
        <v>0</v>
      </c>
      <c r="AX44" s="1002">
        <f t="shared" si="44"/>
        <v>0</v>
      </c>
      <c r="AY44" s="1002">
        <f t="shared" si="33"/>
        <v>0</v>
      </c>
      <c r="AZ44" s="1002">
        <f t="shared" si="39"/>
        <v>0</v>
      </c>
      <c r="BA44" s="1002">
        <f t="shared" si="39"/>
        <v>0</v>
      </c>
      <c r="BB44" s="1002">
        <f t="shared" si="39"/>
        <v>0</v>
      </c>
      <c r="BC44" s="1002">
        <f t="shared" si="40"/>
        <v>0</v>
      </c>
      <c r="BD44" s="1002">
        <f>+O44-AJ44</f>
        <v>0</v>
      </c>
      <c r="BE44" s="1002">
        <f t="shared" si="46"/>
        <v>0</v>
      </c>
      <c r="BF44" s="1002">
        <f t="shared" si="40"/>
        <v>0</v>
      </c>
      <c r="BG44" s="1002">
        <f t="shared" si="40"/>
        <v>0</v>
      </c>
      <c r="BH44" s="1002">
        <f t="shared" si="40"/>
        <v>0</v>
      </c>
      <c r="BI44" s="1002">
        <f>+T44-AO44</f>
        <v>0</v>
      </c>
      <c r="BJ44" s="1002">
        <f t="shared" si="40"/>
        <v>10000000</v>
      </c>
      <c r="BK44" s="1002">
        <f t="shared" si="40"/>
        <v>0</v>
      </c>
      <c r="BL44" s="1002"/>
      <c r="BM44" s="1002"/>
      <c r="BN44" s="1002">
        <f t="shared" si="27"/>
        <v>0</v>
      </c>
      <c r="BO44" s="1005">
        <f t="shared" si="8"/>
        <v>0</v>
      </c>
      <c r="BP44" s="1002">
        <f t="shared" si="28"/>
        <v>0</v>
      </c>
      <c r="BQ44" s="1002"/>
      <c r="BR44" s="1002"/>
      <c r="BS44" s="1002"/>
      <c r="BT44" s="1002"/>
      <c r="BU44" s="1002"/>
      <c r="BV44" s="1002"/>
      <c r="BW44" s="1002"/>
      <c r="BX44" s="1002"/>
      <c r="BY44" s="1002"/>
      <c r="BZ44" s="1002"/>
      <c r="CA44" s="1002"/>
      <c r="CB44" s="1002"/>
      <c r="CC44" s="1002"/>
      <c r="CD44" s="1002"/>
      <c r="CE44" s="1002"/>
      <c r="CF44" s="1002"/>
      <c r="CG44" s="1002"/>
      <c r="CH44" s="1002"/>
      <c r="CI44" s="1005">
        <f t="shared" si="10"/>
        <v>1</v>
      </c>
      <c r="CJ44" s="1002">
        <f t="shared" si="29"/>
        <v>10000000</v>
      </c>
      <c r="CK44" s="1002">
        <f t="shared" si="47"/>
        <v>0</v>
      </c>
      <c r="CL44" s="1002">
        <f t="shared" si="45"/>
        <v>0</v>
      </c>
      <c r="CM44" s="1002">
        <f t="shared" si="45"/>
        <v>0</v>
      </c>
      <c r="CN44" s="1002">
        <f t="shared" si="45"/>
        <v>0</v>
      </c>
      <c r="CO44" s="1002">
        <f t="shared" si="45"/>
        <v>0</v>
      </c>
      <c r="CP44" s="1002">
        <f t="shared" si="45"/>
        <v>0</v>
      </c>
      <c r="CQ44" s="1002">
        <f t="shared" si="43"/>
        <v>0</v>
      </c>
      <c r="CR44" s="1002">
        <f t="shared" si="43"/>
        <v>0</v>
      </c>
      <c r="CS44" s="1002">
        <f t="shared" si="43"/>
        <v>0</v>
      </c>
      <c r="CT44" s="1002">
        <f t="shared" si="41"/>
        <v>0</v>
      </c>
      <c r="CU44" s="1002">
        <f t="shared" si="41"/>
        <v>0</v>
      </c>
      <c r="CV44" s="1002">
        <f t="shared" si="41"/>
        <v>0</v>
      </c>
      <c r="CW44" s="1002">
        <f t="shared" si="37"/>
        <v>0</v>
      </c>
      <c r="CX44" s="1002">
        <f t="shared" si="37"/>
        <v>10000000</v>
      </c>
      <c r="CY44" s="1002">
        <f t="shared" si="37"/>
        <v>0</v>
      </c>
      <c r="CZ44" s="1002">
        <f t="shared" si="37"/>
        <v>0</v>
      </c>
      <c r="DA44" s="1002">
        <f t="shared" si="42"/>
        <v>0</v>
      </c>
      <c r="DB44" s="1002">
        <f t="shared" si="38"/>
        <v>0</v>
      </c>
    </row>
    <row r="45" spans="1:106" ht="27" customHeight="1" x14ac:dyDescent="0.25">
      <c r="A45" s="1495"/>
      <c r="B45" s="1493"/>
      <c r="C45" s="1047" t="s">
        <v>4507</v>
      </c>
      <c r="D45" s="1008" t="s">
        <v>4505</v>
      </c>
      <c r="E45" s="1034">
        <v>410</v>
      </c>
      <c r="F45" s="1049" t="s">
        <v>3350</v>
      </c>
      <c r="G45" s="1002">
        <f t="shared" si="23"/>
        <v>20000000</v>
      </c>
      <c r="H45" s="1002"/>
      <c r="I45" s="1002"/>
      <c r="J45" s="1002"/>
      <c r="K45" s="1002"/>
      <c r="L45" s="1002"/>
      <c r="M45" s="1002"/>
      <c r="N45" s="1002"/>
      <c r="O45" s="1002"/>
      <c r="P45" s="1002"/>
      <c r="Q45" s="1002"/>
      <c r="R45" s="1002"/>
      <c r="S45" s="1002"/>
      <c r="T45" s="1002"/>
      <c r="U45" s="1002">
        <v>20000000</v>
      </c>
      <c r="V45" s="1002"/>
      <c r="W45" s="1002"/>
      <c r="X45" s="1002"/>
      <c r="Y45" s="1002"/>
      <c r="AA45" s="1005">
        <f t="shared" si="1"/>
        <v>0</v>
      </c>
      <c r="AB45" s="1002">
        <f t="shared" si="24"/>
        <v>0</v>
      </c>
      <c r="AC45" s="1002"/>
      <c r="AD45" s="1002"/>
      <c r="AE45" s="1002"/>
      <c r="AF45" s="1002"/>
      <c r="AG45" s="1002"/>
      <c r="AH45" s="1002"/>
      <c r="AI45" s="1002"/>
      <c r="AJ45" s="1002"/>
      <c r="AK45" s="1002"/>
      <c r="AL45" s="1002"/>
      <c r="AM45" s="1002"/>
      <c r="AN45" s="1002"/>
      <c r="AO45" s="1002"/>
      <c r="AP45" s="1002"/>
      <c r="AQ45" s="1002"/>
      <c r="AR45" s="1002"/>
      <c r="AS45" s="1002"/>
      <c r="AT45" s="1002"/>
      <c r="AU45" s="1005">
        <f t="shared" si="3"/>
        <v>1</v>
      </c>
      <c r="AV45" s="1002">
        <f t="shared" si="25"/>
        <v>20000000</v>
      </c>
      <c r="AW45" s="1002">
        <f t="shared" si="44"/>
        <v>0</v>
      </c>
      <c r="AX45" s="1002">
        <f t="shared" si="44"/>
        <v>0</v>
      </c>
      <c r="AY45" s="1002">
        <f t="shared" si="33"/>
        <v>0</v>
      </c>
      <c r="AZ45" s="1002">
        <f t="shared" si="39"/>
        <v>0</v>
      </c>
      <c r="BA45" s="1002">
        <f t="shared" si="39"/>
        <v>0</v>
      </c>
      <c r="BB45" s="1002">
        <f t="shared" si="39"/>
        <v>0</v>
      </c>
      <c r="BC45" s="1002">
        <f t="shared" si="40"/>
        <v>0</v>
      </c>
      <c r="BD45" s="1002">
        <f t="shared" si="40"/>
        <v>0</v>
      </c>
      <c r="BE45" s="1002">
        <f t="shared" si="46"/>
        <v>0</v>
      </c>
      <c r="BF45" s="1002">
        <f t="shared" si="40"/>
        <v>0</v>
      </c>
      <c r="BG45" s="1002">
        <f t="shared" si="40"/>
        <v>0</v>
      </c>
      <c r="BH45" s="1002">
        <f t="shared" si="40"/>
        <v>0</v>
      </c>
      <c r="BI45" s="1002"/>
      <c r="BJ45" s="1002">
        <f>+U45-AP45</f>
        <v>20000000</v>
      </c>
      <c r="BK45" s="1002">
        <f t="shared" si="40"/>
        <v>0</v>
      </c>
      <c r="BL45" s="1002"/>
      <c r="BM45" s="1002"/>
      <c r="BN45" s="1002">
        <f t="shared" si="27"/>
        <v>0</v>
      </c>
      <c r="BO45" s="1005">
        <f t="shared" si="8"/>
        <v>0</v>
      </c>
      <c r="BP45" s="1002">
        <f t="shared" si="28"/>
        <v>0</v>
      </c>
      <c r="BQ45" s="1002"/>
      <c r="BR45" s="1002"/>
      <c r="BS45" s="1002"/>
      <c r="BT45" s="1002"/>
      <c r="BU45" s="1002"/>
      <c r="BV45" s="1002"/>
      <c r="BW45" s="1002"/>
      <c r="BX45" s="1002"/>
      <c r="BY45" s="1002"/>
      <c r="BZ45" s="1002"/>
      <c r="CA45" s="1002"/>
      <c r="CB45" s="1002"/>
      <c r="CC45" s="1002"/>
      <c r="CD45" s="1002"/>
      <c r="CE45" s="1002"/>
      <c r="CF45" s="1002"/>
      <c r="CG45" s="1002"/>
      <c r="CH45" s="1002"/>
      <c r="CI45" s="1005">
        <f t="shared" si="10"/>
        <v>1</v>
      </c>
      <c r="CJ45" s="1002">
        <f t="shared" si="29"/>
        <v>20000000</v>
      </c>
      <c r="CK45" s="1002">
        <f t="shared" si="47"/>
        <v>0</v>
      </c>
      <c r="CL45" s="1002">
        <f t="shared" si="45"/>
        <v>0</v>
      </c>
      <c r="CM45" s="1002">
        <f t="shared" si="45"/>
        <v>0</v>
      </c>
      <c r="CN45" s="1002">
        <f t="shared" si="45"/>
        <v>0</v>
      </c>
      <c r="CO45" s="1002">
        <f t="shared" si="45"/>
        <v>0</v>
      </c>
      <c r="CP45" s="1002">
        <f t="shared" si="45"/>
        <v>0</v>
      </c>
      <c r="CQ45" s="1002">
        <f t="shared" si="43"/>
        <v>0</v>
      </c>
      <c r="CR45" s="1002">
        <f t="shared" si="43"/>
        <v>0</v>
      </c>
      <c r="CS45" s="1002">
        <f t="shared" si="43"/>
        <v>0</v>
      </c>
      <c r="CT45" s="1002">
        <f t="shared" si="43"/>
        <v>0</v>
      </c>
      <c r="CU45" s="1002">
        <f t="shared" si="43"/>
        <v>0</v>
      </c>
      <c r="CV45" s="1002">
        <f t="shared" si="43"/>
        <v>0</v>
      </c>
      <c r="CW45" s="1002">
        <f t="shared" si="37"/>
        <v>0</v>
      </c>
      <c r="CX45" s="1002">
        <f t="shared" si="37"/>
        <v>20000000</v>
      </c>
      <c r="CY45" s="1002">
        <f t="shared" si="37"/>
        <v>0</v>
      </c>
      <c r="CZ45" s="1002">
        <f t="shared" si="37"/>
        <v>0</v>
      </c>
      <c r="DA45" s="1002">
        <f t="shared" si="42"/>
        <v>0</v>
      </c>
      <c r="DB45" s="1002">
        <f t="shared" si="38"/>
        <v>0</v>
      </c>
    </row>
    <row r="46" spans="1:106" ht="48.75" customHeight="1" x14ac:dyDescent="0.25">
      <c r="A46" s="1495"/>
      <c r="B46" s="1494"/>
      <c r="C46" s="1047" t="s">
        <v>4508</v>
      </c>
      <c r="D46" s="1008" t="s">
        <v>4506</v>
      </c>
      <c r="E46" s="1034">
        <v>410</v>
      </c>
      <c r="F46" s="1049" t="s">
        <v>3350</v>
      </c>
      <c r="G46" s="1002">
        <f t="shared" si="23"/>
        <v>10000000</v>
      </c>
      <c r="H46" s="1002"/>
      <c r="I46" s="1002"/>
      <c r="J46" s="1002"/>
      <c r="K46" s="1002"/>
      <c r="L46" s="1002"/>
      <c r="M46" s="1002"/>
      <c r="N46" s="1002"/>
      <c r="O46" s="1002"/>
      <c r="P46" s="1002"/>
      <c r="Q46" s="1002"/>
      <c r="R46" s="1002"/>
      <c r="S46" s="1002"/>
      <c r="T46" s="1002"/>
      <c r="U46" s="1002">
        <v>10000000</v>
      </c>
      <c r="V46" s="1002"/>
      <c r="W46" s="1002"/>
      <c r="X46" s="1002"/>
      <c r="Y46" s="1002"/>
      <c r="AA46" s="1005">
        <f t="shared" si="1"/>
        <v>0</v>
      </c>
      <c r="AB46" s="1002">
        <f t="shared" si="24"/>
        <v>0</v>
      </c>
      <c r="AC46" s="1002"/>
      <c r="AD46" s="1002"/>
      <c r="AE46" s="1002"/>
      <c r="AF46" s="1002"/>
      <c r="AG46" s="1002"/>
      <c r="AH46" s="1002"/>
      <c r="AI46" s="1002"/>
      <c r="AJ46" s="1002"/>
      <c r="AK46" s="1002"/>
      <c r="AL46" s="1002"/>
      <c r="AM46" s="1002"/>
      <c r="AN46" s="1002"/>
      <c r="AO46" s="1002"/>
      <c r="AP46" s="1002"/>
      <c r="AQ46" s="1002"/>
      <c r="AR46" s="1002"/>
      <c r="AS46" s="1002"/>
      <c r="AT46" s="1002"/>
      <c r="AU46" s="1005">
        <f t="shared" si="3"/>
        <v>1</v>
      </c>
      <c r="AV46" s="1002">
        <f t="shared" si="25"/>
        <v>10000000</v>
      </c>
      <c r="AW46" s="1002">
        <f t="shared" si="44"/>
        <v>0</v>
      </c>
      <c r="AX46" s="1002">
        <f t="shared" si="44"/>
        <v>0</v>
      </c>
      <c r="AY46" s="1002">
        <f t="shared" si="33"/>
        <v>0</v>
      </c>
      <c r="AZ46" s="1002">
        <f t="shared" si="39"/>
        <v>0</v>
      </c>
      <c r="BA46" s="1002">
        <f t="shared" si="39"/>
        <v>0</v>
      </c>
      <c r="BB46" s="1002">
        <f t="shared" si="39"/>
        <v>0</v>
      </c>
      <c r="BC46" s="1002">
        <f t="shared" si="40"/>
        <v>0</v>
      </c>
      <c r="BD46" s="1002">
        <f t="shared" si="40"/>
        <v>0</v>
      </c>
      <c r="BE46" s="1002">
        <f t="shared" si="46"/>
        <v>0</v>
      </c>
      <c r="BF46" s="1002">
        <f t="shared" si="40"/>
        <v>0</v>
      </c>
      <c r="BG46" s="1002">
        <f t="shared" si="40"/>
        <v>0</v>
      </c>
      <c r="BH46" s="1002">
        <f t="shared" si="40"/>
        <v>0</v>
      </c>
      <c r="BI46" s="1002"/>
      <c r="BJ46" s="1002">
        <f>+U46-AP46</f>
        <v>10000000</v>
      </c>
      <c r="BK46" s="1002">
        <f t="shared" si="40"/>
        <v>0</v>
      </c>
      <c r="BL46" s="1002"/>
      <c r="BM46" s="1002"/>
      <c r="BN46" s="1002">
        <f t="shared" si="27"/>
        <v>0</v>
      </c>
      <c r="BO46" s="1005">
        <f t="shared" si="8"/>
        <v>0</v>
      </c>
      <c r="BP46" s="1002">
        <f t="shared" si="28"/>
        <v>0</v>
      </c>
      <c r="BQ46" s="1002"/>
      <c r="BR46" s="1002"/>
      <c r="BS46" s="1002"/>
      <c r="BT46" s="1002"/>
      <c r="BU46" s="1002"/>
      <c r="BV46" s="1002"/>
      <c r="BW46" s="1002"/>
      <c r="BX46" s="1002"/>
      <c r="BY46" s="1002"/>
      <c r="BZ46" s="1002"/>
      <c r="CA46" s="1002"/>
      <c r="CB46" s="1002"/>
      <c r="CC46" s="1002"/>
      <c r="CD46" s="1002"/>
      <c r="CE46" s="1002"/>
      <c r="CF46" s="1002"/>
      <c r="CG46" s="1002"/>
      <c r="CH46" s="1002"/>
      <c r="CI46" s="1005">
        <f t="shared" si="10"/>
        <v>1</v>
      </c>
      <c r="CJ46" s="1002">
        <f t="shared" si="29"/>
        <v>10000000</v>
      </c>
      <c r="CK46" s="1002">
        <f t="shared" si="47"/>
        <v>0</v>
      </c>
      <c r="CL46" s="1002">
        <f t="shared" si="45"/>
        <v>0</v>
      </c>
      <c r="CM46" s="1002">
        <f t="shared" si="45"/>
        <v>0</v>
      </c>
      <c r="CN46" s="1002">
        <f t="shared" si="45"/>
        <v>0</v>
      </c>
      <c r="CO46" s="1002">
        <f t="shared" si="45"/>
        <v>0</v>
      </c>
      <c r="CP46" s="1002">
        <f t="shared" si="45"/>
        <v>0</v>
      </c>
      <c r="CQ46" s="1002">
        <f t="shared" si="43"/>
        <v>0</v>
      </c>
      <c r="CR46" s="1002">
        <f t="shared" si="43"/>
        <v>0</v>
      </c>
      <c r="CS46" s="1002">
        <f t="shared" si="43"/>
        <v>0</v>
      </c>
      <c r="CT46" s="1002">
        <f t="shared" si="43"/>
        <v>0</v>
      </c>
      <c r="CU46" s="1002">
        <f t="shared" si="43"/>
        <v>0</v>
      </c>
      <c r="CV46" s="1002">
        <f t="shared" si="43"/>
        <v>0</v>
      </c>
      <c r="CW46" s="1002">
        <f t="shared" si="37"/>
        <v>0</v>
      </c>
      <c r="CX46" s="1002">
        <f t="shared" si="37"/>
        <v>10000000</v>
      </c>
      <c r="CY46" s="1002">
        <f t="shared" si="37"/>
        <v>0</v>
      </c>
      <c r="CZ46" s="1002">
        <f t="shared" si="37"/>
        <v>0</v>
      </c>
      <c r="DA46" s="1002">
        <f t="shared" si="42"/>
        <v>0</v>
      </c>
      <c r="DB46" s="1002">
        <f t="shared" si="38"/>
        <v>0</v>
      </c>
    </row>
    <row r="47" spans="1:106" ht="38.25" customHeight="1" x14ac:dyDescent="0.25">
      <c r="A47" s="1495" t="s">
        <v>4465</v>
      </c>
      <c r="B47" s="1492" t="s">
        <v>4311</v>
      </c>
      <c r="C47" s="1047" t="s">
        <v>4348</v>
      </c>
      <c r="D47" s="1008" t="s">
        <v>4509</v>
      </c>
      <c r="E47" s="1034">
        <v>410</v>
      </c>
      <c r="F47" s="1049" t="s">
        <v>3350</v>
      </c>
      <c r="G47" s="1002">
        <f t="shared" si="23"/>
        <v>270000000</v>
      </c>
      <c r="H47" s="1002"/>
      <c r="I47" s="1002">
        <v>270000000</v>
      </c>
      <c r="J47" s="1002"/>
      <c r="K47" s="1002"/>
      <c r="L47" s="1002"/>
      <c r="M47" s="1002"/>
      <c r="N47" s="1002"/>
      <c r="O47" s="1002"/>
      <c r="P47" s="1002"/>
      <c r="Q47" s="1002"/>
      <c r="R47" s="1002"/>
      <c r="S47" s="1002"/>
      <c r="T47" s="1002"/>
      <c r="U47" s="1002"/>
      <c r="V47" s="1002"/>
      <c r="W47" s="1002"/>
      <c r="X47" s="1002"/>
      <c r="Y47" s="1002"/>
      <c r="AA47" s="1005">
        <f t="shared" si="1"/>
        <v>1</v>
      </c>
      <c r="AB47" s="1002">
        <f t="shared" si="24"/>
        <v>270000000</v>
      </c>
      <c r="AC47" s="1002"/>
      <c r="AD47" s="1002">
        <f>+'[7]ENERO 2016'!$M$432</f>
        <v>270000000</v>
      </c>
      <c r="AE47" s="1002"/>
      <c r="AF47" s="1002"/>
      <c r="AG47" s="1002"/>
      <c r="AH47" s="1002"/>
      <c r="AI47" s="1002"/>
      <c r="AJ47" s="1002"/>
      <c r="AK47" s="1002"/>
      <c r="AL47" s="1002"/>
      <c r="AM47" s="1002"/>
      <c r="AN47" s="1002"/>
      <c r="AO47" s="1002"/>
      <c r="AP47" s="1002"/>
      <c r="AQ47" s="1002"/>
      <c r="AR47" s="1002"/>
      <c r="AS47" s="1002"/>
      <c r="AT47" s="1002"/>
      <c r="AU47" s="1005">
        <f t="shared" si="3"/>
        <v>0</v>
      </c>
      <c r="AV47" s="1002">
        <f t="shared" si="25"/>
        <v>0</v>
      </c>
      <c r="AW47" s="1002">
        <f t="shared" si="44"/>
        <v>0</v>
      </c>
      <c r="AX47" s="1002">
        <f>I47-AD47</f>
        <v>0</v>
      </c>
      <c r="AY47" s="1002">
        <f t="shared" si="33"/>
        <v>0</v>
      </c>
      <c r="AZ47" s="1002">
        <f t="shared" si="39"/>
        <v>0</v>
      </c>
      <c r="BA47" s="1002">
        <f t="shared" si="39"/>
        <v>0</v>
      </c>
      <c r="BB47" s="1002">
        <f t="shared" si="39"/>
        <v>0</v>
      </c>
      <c r="BC47" s="1002">
        <f t="shared" si="40"/>
        <v>0</v>
      </c>
      <c r="BD47" s="1002">
        <f>+O47-AJ47</f>
        <v>0</v>
      </c>
      <c r="BE47" s="1002">
        <f t="shared" si="46"/>
        <v>0</v>
      </c>
      <c r="BF47" s="1002">
        <f t="shared" si="40"/>
        <v>0</v>
      </c>
      <c r="BG47" s="1002">
        <f t="shared" si="40"/>
        <v>0</v>
      </c>
      <c r="BH47" s="1002">
        <f t="shared" si="40"/>
        <v>0</v>
      </c>
      <c r="BI47" s="1002">
        <f>+T47-AO47</f>
        <v>0</v>
      </c>
      <c r="BJ47" s="1002">
        <f t="shared" ref="BJ47:BK55" si="48">+U47-AP47</f>
        <v>0</v>
      </c>
      <c r="BK47" s="1002">
        <f t="shared" si="40"/>
        <v>0</v>
      </c>
      <c r="BL47" s="1002"/>
      <c r="BM47" s="1002"/>
      <c r="BN47" s="1002">
        <f t="shared" si="27"/>
        <v>0</v>
      </c>
      <c r="BO47" s="1005">
        <f t="shared" si="8"/>
        <v>1</v>
      </c>
      <c r="BP47" s="1002">
        <f t="shared" si="28"/>
        <v>270000000</v>
      </c>
      <c r="BQ47" s="1002"/>
      <c r="BR47" s="1002">
        <f>+'[7]ENERO 2016'!$H$430</f>
        <v>270000000</v>
      </c>
      <c r="BS47" s="1002"/>
      <c r="BT47" s="1002"/>
      <c r="BU47" s="1002"/>
      <c r="BV47" s="1002"/>
      <c r="BW47" s="1002"/>
      <c r="BX47" s="1002"/>
      <c r="BY47" s="1002"/>
      <c r="BZ47" s="1002"/>
      <c r="CA47" s="1002"/>
      <c r="CB47" s="1002"/>
      <c r="CC47" s="1002"/>
      <c r="CD47" s="1002"/>
      <c r="CE47" s="1002"/>
      <c r="CF47" s="1002"/>
      <c r="CG47" s="1002"/>
      <c r="CH47" s="1002"/>
      <c r="CI47" s="1005">
        <f t="shared" si="10"/>
        <v>0</v>
      </c>
      <c r="CJ47" s="1002">
        <f t="shared" si="29"/>
        <v>0</v>
      </c>
      <c r="CK47" s="1002">
        <f t="shared" si="47"/>
        <v>0</v>
      </c>
      <c r="CL47" s="1002">
        <f t="shared" si="45"/>
        <v>0</v>
      </c>
      <c r="CM47" s="1002">
        <f t="shared" si="45"/>
        <v>0</v>
      </c>
      <c r="CN47" s="1002">
        <f>K47-BT47</f>
        <v>0</v>
      </c>
      <c r="CO47" s="1002">
        <f>L47-BU47</f>
        <v>0</v>
      </c>
      <c r="CP47" s="1002">
        <f t="shared" si="45"/>
        <v>0</v>
      </c>
      <c r="CQ47" s="1002">
        <f>+N47-BW47</f>
        <v>0</v>
      </c>
      <c r="CR47" s="1002">
        <f>+O47-BX47</f>
        <v>0</v>
      </c>
      <c r="CS47" s="1002">
        <f t="shared" si="43"/>
        <v>0</v>
      </c>
      <c r="CT47" s="1002">
        <f>Q47-BZ47</f>
        <v>0</v>
      </c>
      <c r="CU47" s="1002">
        <f>R47-CA47</f>
        <v>0</v>
      </c>
      <c r="CV47" s="1002">
        <f>S47-CB47</f>
        <v>0</v>
      </c>
      <c r="CW47" s="1002">
        <f>+T47-CC47</f>
        <v>0</v>
      </c>
      <c r="CX47" s="1002">
        <f>+U47-CD47</f>
        <v>0</v>
      </c>
      <c r="CY47" s="1002">
        <f>+V47-CE47</f>
        <v>0</v>
      </c>
      <c r="CZ47" s="1002">
        <f>+W47-CF47</f>
        <v>0</v>
      </c>
      <c r="DA47" s="1002">
        <f t="shared" si="42"/>
        <v>0</v>
      </c>
      <c r="DB47" s="1002">
        <f>+Y47-CH47</f>
        <v>0</v>
      </c>
    </row>
    <row r="48" spans="1:106" s="203" customFormat="1" ht="37.5" customHeight="1" x14ac:dyDescent="0.25">
      <c r="A48" s="1495"/>
      <c r="B48" s="1494"/>
      <c r="C48" s="1035" t="s">
        <v>4462</v>
      </c>
      <c r="D48" s="1008" t="s">
        <v>4510</v>
      </c>
      <c r="E48" s="1034">
        <v>410</v>
      </c>
      <c r="F48" s="1049" t="s">
        <v>3350</v>
      </c>
      <c r="G48" s="1030">
        <f t="shared" si="23"/>
        <v>30000000</v>
      </c>
      <c r="H48" s="1032"/>
      <c r="I48" s="1030">
        <v>30000000</v>
      </c>
      <c r="J48" s="1030"/>
      <c r="K48" s="1032"/>
      <c r="L48" s="1030"/>
      <c r="M48" s="1030"/>
      <c r="N48" s="1030"/>
      <c r="O48" s="1030"/>
      <c r="P48" s="1030"/>
      <c r="Q48" s="1030"/>
      <c r="R48" s="1030"/>
      <c r="S48" s="1030"/>
      <c r="T48" s="1030"/>
      <c r="U48" s="1030"/>
      <c r="V48" s="1030"/>
      <c r="W48" s="1030"/>
      <c r="X48" s="1030"/>
      <c r="Y48" s="1030"/>
      <c r="AA48" s="1031">
        <f t="shared" si="1"/>
        <v>0</v>
      </c>
      <c r="AB48" s="1030">
        <f t="shared" si="24"/>
        <v>0</v>
      </c>
      <c r="AC48" s="1030"/>
      <c r="AD48" s="1030"/>
      <c r="AE48" s="1030"/>
      <c r="AF48" s="1030"/>
      <c r="AG48" s="1030"/>
      <c r="AH48" s="1030"/>
      <c r="AI48" s="1030"/>
      <c r="AJ48" s="1030"/>
      <c r="AK48" s="1030"/>
      <c r="AL48" s="1030"/>
      <c r="AM48" s="1030"/>
      <c r="AN48" s="1030"/>
      <c r="AO48" s="1030"/>
      <c r="AP48" s="1030"/>
      <c r="AQ48" s="1030"/>
      <c r="AR48" s="1030"/>
      <c r="AS48" s="1030"/>
      <c r="AT48" s="1030"/>
      <c r="AU48" s="1031">
        <f t="shared" si="3"/>
        <v>1</v>
      </c>
      <c r="AV48" s="1030">
        <f t="shared" si="25"/>
        <v>30000000</v>
      </c>
      <c r="AW48" s="1002">
        <f t="shared" si="44"/>
        <v>0</v>
      </c>
      <c r="AX48" s="1002">
        <f t="shared" si="44"/>
        <v>30000000</v>
      </c>
      <c r="AY48" s="1002">
        <f t="shared" si="33"/>
        <v>0</v>
      </c>
      <c r="AZ48" s="1002">
        <f t="shared" si="39"/>
        <v>0</v>
      </c>
      <c r="BA48" s="1002">
        <f t="shared" si="39"/>
        <v>0</v>
      </c>
      <c r="BB48" s="1002">
        <f t="shared" si="39"/>
        <v>0</v>
      </c>
      <c r="BC48" s="1002">
        <f t="shared" si="40"/>
        <v>0</v>
      </c>
      <c r="BD48" s="1002">
        <f t="shared" si="40"/>
        <v>0</v>
      </c>
      <c r="BE48" s="1002">
        <f t="shared" si="46"/>
        <v>0</v>
      </c>
      <c r="BF48" s="1002">
        <f t="shared" si="40"/>
        <v>0</v>
      </c>
      <c r="BG48" s="1002">
        <f t="shared" si="40"/>
        <v>0</v>
      </c>
      <c r="BH48" s="1002">
        <f t="shared" si="40"/>
        <v>0</v>
      </c>
      <c r="BI48" s="1030"/>
      <c r="BJ48" s="1002">
        <f t="shared" si="48"/>
        <v>0</v>
      </c>
      <c r="BK48" s="1002">
        <f t="shared" si="40"/>
        <v>0</v>
      </c>
      <c r="BL48" s="1030"/>
      <c r="BM48" s="1030"/>
      <c r="BN48" s="1030">
        <f t="shared" si="27"/>
        <v>0</v>
      </c>
      <c r="BO48" s="1031">
        <f t="shared" si="8"/>
        <v>0</v>
      </c>
      <c r="BP48" s="1030">
        <f t="shared" si="28"/>
        <v>0</v>
      </c>
      <c r="BQ48" s="1030"/>
      <c r="BR48" s="1030"/>
      <c r="BS48" s="1030"/>
      <c r="BT48" s="1030"/>
      <c r="BU48" s="1030"/>
      <c r="BV48" s="1030"/>
      <c r="BW48" s="1030"/>
      <c r="BX48" s="1030"/>
      <c r="BY48" s="1030"/>
      <c r="BZ48" s="1030"/>
      <c r="CA48" s="1030"/>
      <c r="CB48" s="1030"/>
      <c r="CC48" s="1030"/>
      <c r="CD48" s="1030"/>
      <c r="CE48" s="1030"/>
      <c r="CF48" s="1030"/>
      <c r="CG48" s="1030"/>
      <c r="CH48" s="1030"/>
      <c r="CI48" s="1031">
        <f t="shared" si="10"/>
        <v>1</v>
      </c>
      <c r="CJ48" s="1030">
        <f t="shared" si="29"/>
        <v>30000000</v>
      </c>
      <c r="CK48" s="1002">
        <f t="shared" si="47"/>
        <v>0</v>
      </c>
      <c r="CL48" s="1002">
        <f t="shared" si="45"/>
        <v>30000000</v>
      </c>
      <c r="CM48" s="1002">
        <f t="shared" si="45"/>
        <v>0</v>
      </c>
      <c r="CN48" s="1002">
        <f t="shared" si="45"/>
        <v>0</v>
      </c>
      <c r="CO48" s="1002">
        <f t="shared" si="45"/>
        <v>0</v>
      </c>
      <c r="CP48" s="1002">
        <f t="shared" si="45"/>
        <v>0</v>
      </c>
      <c r="CQ48" s="1002">
        <f t="shared" si="45"/>
        <v>0</v>
      </c>
      <c r="CR48" s="1002">
        <f t="shared" si="45"/>
        <v>0</v>
      </c>
      <c r="CS48" s="1002">
        <f t="shared" si="45"/>
        <v>0</v>
      </c>
      <c r="CT48" s="1002">
        <f t="shared" si="45"/>
        <v>0</v>
      </c>
      <c r="CU48" s="1002">
        <f t="shared" si="45"/>
        <v>0</v>
      </c>
      <c r="CV48" s="1002">
        <f t="shared" si="45"/>
        <v>0</v>
      </c>
      <c r="CW48" s="1002">
        <f t="shared" si="45"/>
        <v>0</v>
      </c>
      <c r="CX48" s="1002">
        <f t="shared" si="45"/>
        <v>0</v>
      </c>
      <c r="CY48" s="1002">
        <f t="shared" si="45"/>
        <v>0</v>
      </c>
      <c r="CZ48" s="1002">
        <f t="shared" si="45"/>
        <v>0</v>
      </c>
      <c r="DA48" s="1002">
        <f t="shared" si="42"/>
        <v>0</v>
      </c>
      <c r="DB48" s="1002">
        <f t="shared" si="42"/>
        <v>0</v>
      </c>
    </row>
    <row r="49" spans="1:107" ht="54.75" customHeight="1" x14ac:dyDescent="0.25">
      <c r="A49" s="1495"/>
      <c r="B49" s="1492" t="s">
        <v>4312</v>
      </c>
      <c r="C49" s="1047" t="s">
        <v>4349</v>
      </c>
      <c r="D49" s="1008" t="s">
        <v>4511</v>
      </c>
      <c r="E49" s="1034">
        <v>410</v>
      </c>
      <c r="F49" s="1049" t="s">
        <v>3350</v>
      </c>
      <c r="G49" s="1002">
        <f t="shared" si="23"/>
        <v>90000000</v>
      </c>
      <c r="H49" s="1007"/>
      <c r="I49" s="1002"/>
      <c r="J49" s="1002"/>
      <c r="K49" s="1007"/>
      <c r="L49" s="944"/>
      <c r="M49" s="944"/>
      <c r="N49" s="944"/>
      <c r="O49" s="1002"/>
      <c r="P49" s="1002"/>
      <c r="Q49" s="1002"/>
      <c r="R49" s="1002"/>
      <c r="S49" s="1002"/>
      <c r="T49" s="1002"/>
      <c r="U49" s="1002">
        <v>90000000</v>
      </c>
      <c r="V49" s="1002"/>
      <c r="W49" s="1002"/>
      <c r="X49" s="1002"/>
      <c r="Y49" s="1002"/>
      <c r="AA49" s="1005">
        <f t="shared" si="1"/>
        <v>0.55555555555555558</v>
      </c>
      <c r="AB49" s="1002">
        <f t="shared" si="24"/>
        <v>50000000</v>
      </c>
      <c r="AC49" s="1002"/>
      <c r="AD49" s="1002"/>
      <c r="AE49" s="1002"/>
      <c r="AF49" s="1002"/>
      <c r="AG49" s="1002"/>
      <c r="AH49" s="1002"/>
      <c r="AI49" s="1002"/>
      <c r="AJ49" s="1002"/>
      <c r="AK49" s="1002"/>
      <c r="AL49" s="1002"/>
      <c r="AM49" s="1002"/>
      <c r="AN49" s="1002"/>
      <c r="AO49" s="1002"/>
      <c r="AP49" s="1002">
        <f>+'[7]ENERO 2016'!$Y$447</f>
        <v>50000000</v>
      </c>
      <c r="AQ49" s="1002"/>
      <c r="AR49" s="1002"/>
      <c r="AS49" s="1002"/>
      <c r="AT49" s="1002"/>
      <c r="AU49" s="1005">
        <f t="shared" si="3"/>
        <v>0.44444444444444442</v>
      </c>
      <c r="AV49" s="1002">
        <f t="shared" si="25"/>
        <v>40000000</v>
      </c>
      <c r="AW49" s="1002">
        <f t="shared" si="44"/>
        <v>0</v>
      </c>
      <c r="AX49" s="1002">
        <f t="shared" si="44"/>
        <v>0</v>
      </c>
      <c r="AY49" s="1002">
        <f t="shared" si="33"/>
        <v>0</v>
      </c>
      <c r="AZ49" s="1002">
        <f t="shared" si="39"/>
        <v>0</v>
      </c>
      <c r="BA49" s="1002">
        <f>+L49-AG49</f>
        <v>0</v>
      </c>
      <c r="BB49" s="1002">
        <f t="shared" si="39"/>
        <v>0</v>
      </c>
      <c r="BC49" s="1002">
        <f t="shared" si="40"/>
        <v>0</v>
      </c>
      <c r="BD49" s="1002">
        <f t="shared" si="40"/>
        <v>0</v>
      </c>
      <c r="BE49" s="1002">
        <f t="shared" si="46"/>
        <v>0</v>
      </c>
      <c r="BF49" s="1002">
        <f t="shared" si="40"/>
        <v>0</v>
      </c>
      <c r="BG49" s="1002">
        <f t="shared" si="40"/>
        <v>0</v>
      </c>
      <c r="BH49" s="1002">
        <f t="shared" si="40"/>
        <v>0</v>
      </c>
      <c r="BI49" s="1002">
        <f>+T49-AO49</f>
        <v>0</v>
      </c>
      <c r="BJ49" s="1002">
        <f t="shared" si="48"/>
        <v>40000000</v>
      </c>
      <c r="BK49" s="1002">
        <f t="shared" si="40"/>
        <v>0</v>
      </c>
      <c r="BL49" s="1002"/>
      <c r="BM49" s="1002"/>
      <c r="BN49" s="1002">
        <f t="shared" si="27"/>
        <v>0</v>
      </c>
      <c r="BO49" s="1005">
        <f t="shared" si="8"/>
        <v>0.1460925111111111</v>
      </c>
      <c r="BP49" s="1002">
        <f t="shared" si="28"/>
        <v>13148326</v>
      </c>
      <c r="BQ49" s="1002"/>
      <c r="BR49" s="1002"/>
      <c r="BS49" s="1002"/>
      <c r="BT49" s="1002"/>
      <c r="BU49" s="1002"/>
      <c r="BV49" s="1002"/>
      <c r="BW49" s="1002"/>
      <c r="BX49" s="1002"/>
      <c r="BY49" s="1002"/>
      <c r="BZ49" s="1002"/>
      <c r="CA49" s="1002"/>
      <c r="CB49" s="1002"/>
      <c r="CC49" s="1002"/>
      <c r="CD49" s="1002">
        <f>+'[7]ENERO 2016'!$H$445</f>
        <v>13148326</v>
      </c>
      <c r="CE49" s="1002"/>
      <c r="CF49" s="1002"/>
      <c r="CG49" s="1002"/>
      <c r="CH49" s="1002"/>
      <c r="CI49" s="1005">
        <f t="shared" si="10"/>
        <v>0.8539074888888889</v>
      </c>
      <c r="CJ49" s="1002">
        <f t="shared" si="29"/>
        <v>76851674</v>
      </c>
      <c r="CK49" s="1002">
        <f>H49-BQ49</f>
        <v>0</v>
      </c>
      <c r="CL49" s="1002">
        <f>I49-BR49</f>
        <v>0</v>
      </c>
      <c r="CM49" s="1002">
        <f t="shared" si="45"/>
        <v>0</v>
      </c>
      <c r="CN49" s="1002">
        <f t="shared" si="45"/>
        <v>0</v>
      </c>
      <c r="CO49" s="1002">
        <f t="shared" si="45"/>
        <v>0</v>
      </c>
      <c r="CP49" s="1002">
        <f t="shared" si="45"/>
        <v>0</v>
      </c>
      <c r="CQ49" s="1002">
        <f>+N49-BW49</f>
        <v>0</v>
      </c>
      <c r="CR49" s="1002">
        <f>+O49-BX49</f>
        <v>0</v>
      </c>
      <c r="CS49" s="1002">
        <f>+P49-BY49</f>
        <v>0</v>
      </c>
      <c r="CT49" s="1002">
        <f>Q49-BZ49</f>
        <v>0</v>
      </c>
      <c r="CU49" s="1002">
        <f>R49-CA49</f>
        <v>0</v>
      </c>
      <c r="CV49" s="1002">
        <f>S49-CB49</f>
        <v>0</v>
      </c>
      <c r="CW49" s="1002">
        <f>+T49-CC49</f>
        <v>0</v>
      </c>
      <c r="CX49" s="1002">
        <f>+U49-CD49</f>
        <v>76851674</v>
      </c>
      <c r="CY49" s="1002">
        <f>+V49-CE49</f>
        <v>0</v>
      </c>
      <c r="CZ49" s="1002">
        <f>+W49-CF49</f>
        <v>0</v>
      </c>
      <c r="DA49" s="1002">
        <f t="shared" si="42"/>
        <v>0</v>
      </c>
      <c r="DB49" s="1002">
        <f>+Y49-CH49</f>
        <v>0</v>
      </c>
      <c r="DC49" s="948"/>
    </row>
    <row r="50" spans="1:107" ht="42" customHeight="1" x14ac:dyDescent="0.25">
      <c r="A50" s="1495"/>
      <c r="B50" s="1494"/>
      <c r="C50" s="1047" t="s">
        <v>4512</v>
      </c>
      <c r="D50" s="1008" t="s">
        <v>4486</v>
      </c>
      <c r="E50" s="1034">
        <v>410</v>
      </c>
      <c r="F50" s="1049" t="s">
        <v>4451</v>
      </c>
      <c r="G50" s="1002">
        <f t="shared" si="23"/>
        <v>3000000</v>
      </c>
      <c r="H50" s="1007"/>
      <c r="I50" s="1002"/>
      <c r="J50" s="1002"/>
      <c r="K50" s="1007"/>
      <c r="L50" s="944"/>
      <c r="M50" s="944"/>
      <c r="N50" s="944"/>
      <c r="O50" s="1002"/>
      <c r="P50" s="1002"/>
      <c r="Q50" s="1002"/>
      <c r="R50" s="1002"/>
      <c r="S50" s="1002"/>
      <c r="T50" s="1002"/>
      <c r="U50" s="1002"/>
      <c r="V50" s="1002"/>
      <c r="W50" s="1002"/>
      <c r="X50" s="1002"/>
      <c r="Y50" s="1002">
        <v>3000000</v>
      </c>
      <c r="AA50" s="1005">
        <f t="shared" si="1"/>
        <v>0</v>
      </c>
      <c r="AB50" s="1002">
        <f t="shared" si="24"/>
        <v>0</v>
      </c>
      <c r="AC50" s="1002"/>
      <c r="AD50" s="1002"/>
      <c r="AE50" s="1002"/>
      <c r="AF50" s="1002"/>
      <c r="AG50" s="1002"/>
      <c r="AH50" s="1002"/>
      <c r="AI50" s="1002"/>
      <c r="AJ50" s="1002"/>
      <c r="AK50" s="1002"/>
      <c r="AL50" s="1002"/>
      <c r="AM50" s="1002"/>
      <c r="AN50" s="1002"/>
      <c r="AO50" s="1002"/>
      <c r="AP50" s="1002"/>
      <c r="AQ50" s="1002"/>
      <c r="AR50" s="1002"/>
      <c r="AS50" s="1002"/>
      <c r="AT50" s="1002"/>
      <c r="AU50" s="1005">
        <f t="shared" si="3"/>
        <v>1</v>
      </c>
      <c r="AV50" s="1002">
        <f t="shared" si="25"/>
        <v>3000000</v>
      </c>
      <c r="AW50" s="1002">
        <f t="shared" si="44"/>
        <v>0</v>
      </c>
      <c r="AX50" s="1002">
        <f t="shared" si="44"/>
        <v>0</v>
      </c>
      <c r="AY50" s="1002">
        <f>J50-AE50</f>
        <v>0</v>
      </c>
      <c r="AZ50" s="1002">
        <f t="shared" si="39"/>
        <v>0</v>
      </c>
      <c r="BA50" s="1002">
        <f t="shared" si="39"/>
        <v>0</v>
      </c>
      <c r="BB50" s="1002">
        <f t="shared" si="39"/>
        <v>0</v>
      </c>
      <c r="BC50" s="1002">
        <f t="shared" si="40"/>
        <v>0</v>
      </c>
      <c r="BD50" s="1002">
        <f t="shared" si="40"/>
        <v>0</v>
      </c>
      <c r="BE50" s="1002">
        <f>+P50-AL50</f>
        <v>0</v>
      </c>
      <c r="BF50" s="1002">
        <f t="shared" si="40"/>
        <v>0</v>
      </c>
      <c r="BG50" s="1002">
        <f t="shared" si="40"/>
        <v>0</v>
      </c>
      <c r="BH50" s="1002">
        <f t="shared" si="40"/>
        <v>0</v>
      </c>
      <c r="BI50" s="1002"/>
      <c r="BJ50" s="1002">
        <f t="shared" si="48"/>
        <v>0</v>
      </c>
      <c r="BK50" s="1002">
        <f t="shared" si="40"/>
        <v>0</v>
      </c>
      <c r="BL50" s="1002"/>
      <c r="BM50" s="1002"/>
      <c r="BN50" s="1002">
        <f t="shared" si="27"/>
        <v>3000000</v>
      </c>
      <c r="BO50" s="1005">
        <f t="shared" si="8"/>
        <v>0</v>
      </c>
      <c r="BP50" s="1002">
        <f t="shared" si="28"/>
        <v>0</v>
      </c>
      <c r="BQ50" s="1002"/>
      <c r="BR50" s="1002"/>
      <c r="BS50" s="1002"/>
      <c r="BT50" s="1002"/>
      <c r="BU50" s="1002"/>
      <c r="BV50" s="1002"/>
      <c r="BW50" s="1002"/>
      <c r="BX50" s="1002"/>
      <c r="BY50" s="1002"/>
      <c r="BZ50" s="1002"/>
      <c r="CA50" s="1002"/>
      <c r="CB50" s="1002"/>
      <c r="CC50" s="1002"/>
      <c r="CD50" s="1002"/>
      <c r="CE50" s="1002"/>
      <c r="CF50" s="1002"/>
      <c r="CG50" s="1002"/>
      <c r="CH50" s="1002"/>
      <c r="CI50" s="1005">
        <f t="shared" si="10"/>
        <v>1</v>
      </c>
      <c r="CJ50" s="1002">
        <f t="shared" si="29"/>
        <v>3000000</v>
      </c>
      <c r="CK50" s="1002">
        <f t="shared" ref="CK50:CP55" si="49">H50-BQ50</f>
        <v>0</v>
      </c>
      <c r="CL50" s="1002">
        <f t="shared" si="49"/>
        <v>0</v>
      </c>
      <c r="CM50" s="1002">
        <f t="shared" si="45"/>
        <v>0</v>
      </c>
      <c r="CN50" s="1002">
        <f t="shared" si="45"/>
        <v>0</v>
      </c>
      <c r="CO50" s="1002">
        <f t="shared" si="45"/>
        <v>0</v>
      </c>
      <c r="CP50" s="1002">
        <f t="shared" si="45"/>
        <v>0</v>
      </c>
      <c r="CQ50" s="1002">
        <f t="shared" si="45"/>
        <v>0</v>
      </c>
      <c r="CR50" s="1002">
        <f t="shared" si="45"/>
        <v>0</v>
      </c>
      <c r="CS50" s="1002">
        <f t="shared" si="45"/>
        <v>0</v>
      </c>
      <c r="CT50" s="1002">
        <f t="shared" si="45"/>
        <v>0</v>
      </c>
      <c r="CU50" s="1002">
        <f t="shared" si="45"/>
        <v>0</v>
      </c>
      <c r="CV50" s="1002">
        <f t="shared" si="45"/>
        <v>0</v>
      </c>
      <c r="CW50" s="1002">
        <f t="shared" si="45"/>
        <v>0</v>
      </c>
      <c r="CX50" s="1002">
        <f t="shared" si="45"/>
        <v>0</v>
      </c>
      <c r="CY50" s="1002">
        <f t="shared" si="45"/>
        <v>0</v>
      </c>
      <c r="CZ50" s="1002">
        <f t="shared" si="45"/>
        <v>0</v>
      </c>
      <c r="DA50" s="1002">
        <f t="shared" si="42"/>
        <v>0</v>
      </c>
      <c r="DB50" s="1002">
        <f t="shared" si="42"/>
        <v>3000000</v>
      </c>
      <c r="DC50" s="948"/>
    </row>
    <row r="51" spans="1:107" ht="53.25" customHeight="1" x14ac:dyDescent="0.25">
      <c r="A51" s="1495"/>
      <c r="B51" s="1492" t="s">
        <v>4313</v>
      </c>
      <c r="C51" s="1047" t="s">
        <v>4350</v>
      </c>
      <c r="D51" s="1008" t="s">
        <v>4577</v>
      </c>
      <c r="E51" s="1034">
        <v>410</v>
      </c>
      <c r="F51" s="1049" t="s">
        <v>4517</v>
      </c>
      <c r="G51" s="1002">
        <f t="shared" si="23"/>
        <v>52000000</v>
      </c>
      <c r="H51" s="944"/>
      <c r="I51" s="1002">
        <v>30000000</v>
      </c>
      <c r="J51" s="1002"/>
      <c r="K51" s="944"/>
      <c r="L51" s="944"/>
      <c r="M51" s="944"/>
      <c r="N51" s="944"/>
      <c r="O51" s="1002"/>
      <c r="P51" s="1002"/>
      <c r="Q51" s="1002"/>
      <c r="R51" s="1002"/>
      <c r="S51" s="1002"/>
      <c r="T51" s="1002"/>
      <c r="U51" s="1002"/>
      <c r="V51" s="1002"/>
      <c r="W51" s="1002"/>
      <c r="X51" s="1002"/>
      <c r="Y51" s="1002">
        <v>22000000</v>
      </c>
      <c r="AA51" s="1005">
        <f t="shared" si="1"/>
        <v>3.8461538461538464E-2</v>
      </c>
      <c r="AB51" s="1002">
        <f t="shared" si="24"/>
        <v>2000000</v>
      </c>
      <c r="AC51" s="1002"/>
      <c r="AD51" s="1002"/>
      <c r="AE51" s="1002"/>
      <c r="AF51" s="1002"/>
      <c r="AG51" s="1002"/>
      <c r="AH51" s="1002"/>
      <c r="AI51" s="1002"/>
      <c r="AJ51" s="1002"/>
      <c r="AK51" s="1002"/>
      <c r="AL51" s="1002"/>
      <c r="AM51" s="1002"/>
      <c r="AN51" s="1002"/>
      <c r="AO51" s="1002"/>
      <c r="AP51" s="1002"/>
      <c r="AQ51" s="1002"/>
      <c r="AR51" s="1002"/>
      <c r="AS51" s="1002"/>
      <c r="AT51" s="1002">
        <f>+'[7]ENERO 2016'!$AD$462</f>
        <v>2000000</v>
      </c>
      <c r="AU51" s="1005">
        <f t="shared" si="3"/>
        <v>0.96153846153846156</v>
      </c>
      <c r="AV51" s="1002">
        <f t="shared" si="25"/>
        <v>50000000</v>
      </c>
      <c r="AW51" s="1002">
        <f t="shared" si="44"/>
        <v>0</v>
      </c>
      <c r="AX51" s="1002">
        <f>I51-AD51</f>
        <v>30000000</v>
      </c>
      <c r="AY51" s="1002">
        <f t="shared" si="33"/>
        <v>0</v>
      </c>
      <c r="AZ51" s="1002">
        <f t="shared" si="39"/>
        <v>0</v>
      </c>
      <c r="BA51" s="1002">
        <f t="shared" si="39"/>
        <v>0</v>
      </c>
      <c r="BB51" s="1002">
        <f t="shared" si="39"/>
        <v>0</v>
      </c>
      <c r="BC51" s="1002">
        <f t="shared" si="40"/>
        <v>0</v>
      </c>
      <c r="BD51" s="1002">
        <f>+O51-AJ51</f>
        <v>0</v>
      </c>
      <c r="BE51" s="1002">
        <f t="shared" si="46"/>
        <v>0</v>
      </c>
      <c r="BF51" s="1002">
        <f t="shared" si="40"/>
        <v>0</v>
      </c>
      <c r="BG51" s="1002">
        <f t="shared" si="40"/>
        <v>0</v>
      </c>
      <c r="BH51" s="1002">
        <f t="shared" si="40"/>
        <v>0</v>
      </c>
      <c r="BI51" s="1002">
        <f>+T51-AO51</f>
        <v>0</v>
      </c>
      <c r="BJ51" s="1002">
        <f t="shared" si="48"/>
        <v>0</v>
      </c>
      <c r="BK51" s="1002">
        <f t="shared" si="40"/>
        <v>0</v>
      </c>
      <c r="BL51" s="1002"/>
      <c r="BM51" s="1002"/>
      <c r="BN51" s="1002">
        <f t="shared" si="27"/>
        <v>20000000</v>
      </c>
      <c r="BO51" s="1005">
        <f t="shared" si="8"/>
        <v>0</v>
      </c>
      <c r="BP51" s="1002">
        <f t="shared" si="28"/>
        <v>0</v>
      </c>
      <c r="BQ51" s="1002"/>
      <c r="BR51" s="1002"/>
      <c r="BS51" s="1002"/>
      <c r="BT51" s="1002"/>
      <c r="BU51" s="1002"/>
      <c r="BV51" s="1002"/>
      <c r="BW51" s="1002"/>
      <c r="BX51" s="1002"/>
      <c r="BY51" s="1002"/>
      <c r="BZ51" s="1002"/>
      <c r="CA51" s="1002"/>
      <c r="CB51" s="1002"/>
      <c r="CC51" s="1002"/>
      <c r="CD51" s="1002"/>
      <c r="CE51" s="1002"/>
      <c r="CF51" s="1002"/>
      <c r="CG51" s="1002"/>
      <c r="CH51" s="1002"/>
      <c r="CI51" s="1005">
        <f t="shared" si="10"/>
        <v>1</v>
      </c>
      <c r="CJ51" s="1002">
        <f t="shared" si="29"/>
        <v>52000000</v>
      </c>
      <c r="CK51" s="1002">
        <f t="shared" si="49"/>
        <v>0</v>
      </c>
      <c r="CL51" s="1002">
        <f t="shared" si="49"/>
        <v>30000000</v>
      </c>
      <c r="CM51" s="1002">
        <f t="shared" si="45"/>
        <v>0</v>
      </c>
      <c r="CN51" s="1002">
        <f t="shared" si="45"/>
        <v>0</v>
      </c>
      <c r="CO51" s="1002">
        <f t="shared" si="45"/>
        <v>0</v>
      </c>
      <c r="CP51" s="1002">
        <f t="shared" si="45"/>
        <v>0</v>
      </c>
      <c r="CQ51" s="1002">
        <f t="shared" ref="CQ51:CR55" si="50">+N51-BW51</f>
        <v>0</v>
      </c>
      <c r="CR51" s="1002">
        <f t="shared" si="50"/>
        <v>0</v>
      </c>
      <c r="CS51" s="1002">
        <f t="shared" si="45"/>
        <v>0</v>
      </c>
      <c r="CT51" s="1002">
        <f t="shared" si="45"/>
        <v>0</v>
      </c>
      <c r="CU51" s="1002">
        <f t="shared" si="45"/>
        <v>0</v>
      </c>
      <c r="CV51" s="1002">
        <f t="shared" si="45"/>
        <v>0</v>
      </c>
      <c r="CW51" s="1002">
        <f t="shared" ref="CW51:CZ55" si="51">+T51-CC51</f>
        <v>0</v>
      </c>
      <c r="CX51" s="1002">
        <f t="shared" si="51"/>
        <v>0</v>
      </c>
      <c r="CY51" s="1002">
        <f t="shared" si="51"/>
        <v>0</v>
      </c>
      <c r="CZ51" s="1002">
        <f t="shared" si="51"/>
        <v>0</v>
      </c>
      <c r="DA51" s="1002">
        <f t="shared" si="42"/>
        <v>0</v>
      </c>
      <c r="DB51" s="1002">
        <f>+Y51-CH51</f>
        <v>22000000</v>
      </c>
    </row>
    <row r="52" spans="1:107" ht="50.25" customHeight="1" x14ac:dyDescent="0.25">
      <c r="A52" s="1495"/>
      <c r="B52" s="1493"/>
      <c r="C52" s="1047" t="s">
        <v>4351</v>
      </c>
      <c r="D52" s="1008" t="s">
        <v>4513</v>
      </c>
      <c r="E52" s="1034">
        <v>410</v>
      </c>
      <c r="F52" s="1049" t="s">
        <v>3350</v>
      </c>
      <c r="G52" s="1002">
        <f t="shared" si="23"/>
        <v>10000000</v>
      </c>
      <c r="H52" s="944"/>
      <c r="I52" s="1002"/>
      <c r="J52" s="1002"/>
      <c r="K52" s="944"/>
      <c r="L52" s="944"/>
      <c r="M52" s="944"/>
      <c r="N52" s="944"/>
      <c r="O52" s="1002"/>
      <c r="P52" s="1002"/>
      <c r="Q52" s="1002"/>
      <c r="R52" s="1002"/>
      <c r="S52" s="1002"/>
      <c r="T52" s="1002"/>
      <c r="U52" s="1002">
        <v>10000000</v>
      </c>
      <c r="V52" s="1002"/>
      <c r="W52" s="1002"/>
      <c r="X52" s="1002"/>
      <c r="Y52" s="1002"/>
      <c r="AA52" s="1005">
        <f t="shared" si="1"/>
        <v>0</v>
      </c>
      <c r="AB52" s="1002">
        <f t="shared" si="24"/>
        <v>0</v>
      </c>
      <c r="AC52" s="1002"/>
      <c r="AD52" s="1002"/>
      <c r="AE52" s="1002"/>
      <c r="AF52" s="1002"/>
      <c r="AG52" s="1002"/>
      <c r="AH52" s="1002"/>
      <c r="AI52" s="1002"/>
      <c r="AJ52" s="1002"/>
      <c r="AK52" s="1002"/>
      <c r="AL52" s="1002"/>
      <c r="AM52" s="1002"/>
      <c r="AN52" s="1002"/>
      <c r="AO52" s="1002"/>
      <c r="AP52" s="1002"/>
      <c r="AQ52" s="1002"/>
      <c r="AR52" s="1002"/>
      <c r="AS52" s="1002"/>
      <c r="AT52" s="1002"/>
      <c r="AU52" s="1005">
        <f t="shared" si="3"/>
        <v>1</v>
      </c>
      <c r="AV52" s="1002">
        <f t="shared" si="25"/>
        <v>10000000</v>
      </c>
      <c r="AW52" s="1002">
        <f t="shared" si="44"/>
        <v>0</v>
      </c>
      <c r="AX52" s="1002">
        <f>I52-AD52</f>
        <v>0</v>
      </c>
      <c r="AY52" s="1002">
        <f t="shared" si="33"/>
        <v>0</v>
      </c>
      <c r="AZ52" s="1002">
        <f t="shared" ref="AZ52:BC55" si="52">+K52-AF52</f>
        <v>0</v>
      </c>
      <c r="BA52" s="1002">
        <f t="shared" si="52"/>
        <v>0</v>
      </c>
      <c r="BB52" s="1002">
        <f t="shared" si="52"/>
        <v>0</v>
      </c>
      <c r="BC52" s="1002">
        <f t="shared" si="52"/>
        <v>0</v>
      </c>
      <c r="BD52" s="1002">
        <f>+O52-AJ52</f>
        <v>0</v>
      </c>
      <c r="BE52" s="1002">
        <f t="shared" si="46"/>
        <v>0</v>
      </c>
      <c r="BF52" s="1002">
        <f t="shared" ref="BF52:BH55" si="53">+Q52-AL52</f>
        <v>0</v>
      </c>
      <c r="BG52" s="1002">
        <f t="shared" si="53"/>
        <v>0</v>
      </c>
      <c r="BH52" s="1002">
        <f t="shared" si="53"/>
        <v>0</v>
      </c>
      <c r="BI52" s="1002">
        <f>+T52-AO52</f>
        <v>0</v>
      </c>
      <c r="BJ52" s="1002">
        <f t="shared" si="48"/>
        <v>10000000</v>
      </c>
      <c r="BK52" s="1002">
        <f t="shared" si="48"/>
        <v>0</v>
      </c>
      <c r="BL52" s="1002"/>
      <c r="BM52" s="1002"/>
      <c r="BN52" s="1002">
        <f t="shared" si="27"/>
        <v>0</v>
      </c>
      <c r="BO52" s="1005">
        <f t="shared" si="8"/>
        <v>0</v>
      </c>
      <c r="BP52" s="1002">
        <f t="shared" si="28"/>
        <v>0</v>
      </c>
      <c r="BQ52" s="1002"/>
      <c r="BR52" s="1002"/>
      <c r="BS52" s="1002"/>
      <c r="BT52" s="1002"/>
      <c r="BU52" s="1002"/>
      <c r="BV52" s="1002"/>
      <c r="BW52" s="1002"/>
      <c r="BX52" s="1002"/>
      <c r="BY52" s="1002"/>
      <c r="BZ52" s="1002"/>
      <c r="CA52" s="1002"/>
      <c r="CB52" s="1002"/>
      <c r="CC52" s="1002"/>
      <c r="CD52" s="1002"/>
      <c r="CE52" s="1002"/>
      <c r="CF52" s="1002"/>
      <c r="CG52" s="1002"/>
      <c r="CH52" s="1002"/>
      <c r="CI52" s="1005">
        <f t="shared" si="10"/>
        <v>1</v>
      </c>
      <c r="CJ52" s="1002">
        <f t="shared" si="29"/>
        <v>10000000</v>
      </c>
      <c r="CK52" s="1002">
        <f t="shared" si="49"/>
        <v>0</v>
      </c>
      <c r="CL52" s="1002">
        <f t="shared" si="49"/>
        <v>0</v>
      </c>
      <c r="CM52" s="1002">
        <f t="shared" si="45"/>
        <v>0</v>
      </c>
      <c r="CN52" s="1002">
        <f t="shared" si="45"/>
        <v>0</v>
      </c>
      <c r="CO52" s="1002">
        <f t="shared" si="45"/>
        <v>0</v>
      </c>
      <c r="CP52" s="1002">
        <f t="shared" si="45"/>
        <v>0</v>
      </c>
      <c r="CQ52" s="1002">
        <f t="shared" si="50"/>
        <v>0</v>
      </c>
      <c r="CR52" s="1002">
        <f t="shared" si="50"/>
        <v>0</v>
      </c>
      <c r="CS52" s="1002">
        <f t="shared" si="45"/>
        <v>0</v>
      </c>
      <c r="CT52" s="1002">
        <f t="shared" si="45"/>
        <v>0</v>
      </c>
      <c r="CU52" s="1002">
        <f t="shared" si="45"/>
        <v>0</v>
      </c>
      <c r="CV52" s="1002">
        <f t="shared" si="45"/>
        <v>0</v>
      </c>
      <c r="CW52" s="1002">
        <f t="shared" si="51"/>
        <v>0</v>
      </c>
      <c r="CX52" s="1002">
        <f t="shared" si="51"/>
        <v>10000000</v>
      </c>
      <c r="CY52" s="1002">
        <f t="shared" si="51"/>
        <v>0</v>
      </c>
      <c r="CZ52" s="1002">
        <f t="shared" si="51"/>
        <v>0</v>
      </c>
      <c r="DA52" s="1002">
        <f t="shared" si="42"/>
        <v>0</v>
      </c>
      <c r="DB52" s="1002">
        <f>+Y52-CH52</f>
        <v>0</v>
      </c>
    </row>
    <row r="53" spans="1:107" ht="49.5" customHeight="1" x14ac:dyDescent="0.25">
      <c r="A53" s="1495"/>
      <c r="B53" s="1493"/>
      <c r="C53" s="1047" t="s">
        <v>4352</v>
      </c>
      <c r="D53" s="1008" t="s">
        <v>4514</v>
      </c>
      <c r="E53" s="1034">
        <v>410</v>
      </c>
      <c r="F53" s="1049" t="s">
        <v>3350</v>
      </c>
      <c r="G53" s="1002">
        <f t="shared" si="23"/>
        <v>30000000</v>
      </c>
      <c r="H53" s="944"/>
      <c r="I53" s="1002">
        <f>11831904</f>
        <v>11831904</v>
      </c>
      <c r="J53" s="1002"/>
      <c r="K53" s="944"/>
      <c r="L53" s="944"/>
      <c r="M53" s="944"/>
      <c r="N53" s="944"/>
      <c r="O53" s="1002"/>
      <c r="P53" s="1002"/>
      <c r="Q53" s="1002"/>
      <c r="R53" s="1002"/>
      <c r="S53" s="1002"/>
      <c r="T53" s="1002"/>
      <c r="U53" s="1002">
        <v>18168096</v>
      </c>
      <c r="V53" s="1002"/>
      <c r="W53" s="1002"/>
      <c r="X53" s="1002"/>
      <c r="Y53" s="1002"/>
      <c r="AA53" s="1005">
        <f t="shared" si="1"/>
        <v>0</v>
      </c>
      <c r="AB53" s="1002">
        <f t="shared" si="24"/>
        <v>0</v>
      </c>
      <c r="AC53" s="1002"/>
      <c r="AD53" s="1002"/>
      <c r="AE53" s="1002"/>
      <c r="AF53" s="1002"/>
      <c r="AG53" s="1002"/>
      <c r="AH53" s="1002"/>
      <c r="AI53" s="1002"/>
      <c r="AJ53" s="1002"/>
      <c r="AK53" s="1002"/>
      <c r="AL53" s="1002"/>
      <c r="AM53" s="1002"/>
      <c r="AN53" s="1002"/>
      <c r="AO53" s="1002"/>
      <c r="AP53" s="1002"/>
      <c r="AQ53" s="1002"/>
      <c r="AR53" s="1002"/>
      <c r="AS53" s="1002"/>
      <c r="AT53" s="1002"/>
      <c r="AU53" s="1005">
        <f t="shared" si="3"/>
        <v>1</v>
      </c>
      <c r="AV53" s="1002">
        <f t="shared" si="25"/>
        <v>30000000</v>
      </c>
      <c r="AW53" s="1002">
        <f t="shared" si="44"/>
        <v>0</v>
      </c>
      <c r="AX53" s="1002">
        <f>I53-AD53</f>
        <v>11831904</v>
      </c>
      <c r="AY53" s="1002">
        <f t="shared" si="33"/>
        <v>0</v>
      </c>
      <c r="AZ53" s="1002">
        <f t="shared" si="52"/>
        <v>0</v>
      </c>
      <c r="BA53" s="1002">
        <f t="shared" si="52"/>
        <v>0</v>
      </c>
      <c r="BB53" s="1002">
        <f t="shared" si="52"/>
        <v>0</v>
      </c>
      <c r="BC53" s="1002">
        <f t="shared" si="52"/>
        <v>0</v>
      </c>
      <c r="BD53" s="1002">
        <f>+O53-AJ53</f>
        <v>0</v>
      </c>
      <c r="BE53" s="1002">
        <f t="shared" si="46"/>
        <v>0</v>
      </c>
      <c r="BF53" s="1002">
        <f t="shared" si="53"/>
        <v>0</v>
      </c>
      <c r="BG53" s="1002">
        <f t="shared" si="53"/>
        <v>0</v>
      </c>
      <c r="BH53" s="1002">
        <f t="shared" si="53"/>
        <v>0</v>
      </c>
      <c r="BI53" s="1002">
        <f>+T53-AO53</f>
        <v>0</v>
      </c>
      <c r="BJ53" s="1002">
        <f t="shared" si="48"/>
        <v>18168096</v>
      </c>
      <c r="BK53" s="1002">
        <f t="shared" si="48"/>
        <v>0</v>
      </c>
      <c r="BL53" s="1002"/>
      <c r="BM53" s="1002"/>
      <c r="BN53" s="1002">
        <f t="shared" si="27"/>
        <v>0</v>
      </c>
      <c r="BO53" s="1005">
        <f t="shared" si="8"/>
        <v>0</v>
      </c>
      <c r="BP53" s="1002">
        <f t="shared" si="28"/>
        <v>0</v>
      </c>
      <c r="BQ53" s="1002"/>
      <c r="BR53" s="1002"/>
      <c r="BS53" s="1002"/>
      <c r="BT53" s="1002"/>
      <c r="BU53" s="1002"/>
      <c r="BV53" s="1002"/>
      <c r="BW53" s="1002"/>
      <c r="BX53" s="1002"/>
      <c r="BY53" s="1002"/>
      <c r="BZ53" s="1002"/>
      <c r="CA53" s="1002"/>
      <c r="CB53" s="1002"/>
      <c r="CC53" s="1002"/>
      <c r="CD53" s="1002"/>
      <c r="CE53" s="1002"/>
      <c r="CF53" s="1002"/>
      <c r="CG53" s="1002"/>
      <c r="CH53" s="1002"/>
      <c r="CI53" s="1005">
        <f t="shared" si="10"/>
        <v>1</v>
      </c>
      <c r="CJ53" s="1002">
        <f t="shared" si="29"/>
        <v>30000000</v>
      </c>
      <c r="CK53" s="1002">
        <f t="shared" si="49"/>
        <v>0</v>
      </c>
      <c r="CL53" s="1002">
        <f t="shared" si="49"/>
        <v>11831904</v>
      </c>
      <c r="CM53" s="1002">
        <f t="shared" si="45"/>
        <v>0</v>
      </c>
      <c r="CN53" s="1002">
        <f t="shared" si="45"/>
        <v>0</v>
      </c>
      <c r="CO53" s="1002">
        <f t="shared" si="45"/>
        <v>0</v>
      </c>
      <c r="CP53" s="1002">
        <f t="shared" si="45"/>
        <v>0</v>
      </c>
      <c r="CQ53" s="1002">
        <f t="shared" si="50"/>
        <v>0</v>
      </c>
      <c r="CR53" s="1002">
        <f t="shared" si="50"/>
        <v>0</v>
      </c>
      <c r="CS53" s="1002">
        <f t="shared" si="45"/>
        <v>0</v>
      </c>
      <c r="CT53" s="1002">
        <f t="shared" si="45"/>
        <v>0</v>
      </c>
      <c r="CU53" s="1002">
        <f t="shared" si="45"/>
        <v>0</v>
      </c>
      <c r="CV53" s="1002">
        <f t="shared" si="45"/>
        <v>0</v>
      </c>
      <c r="CW53" s="1002">
        <f t="shared" si="51"/>
        <v>0</v>
      </c>
      <c r="CX53" s="1002">
        <f t="shared" si="51"/>
        <v>18168096</v>
      </c>
      <c r="CY53" s="1002">
        <f t="shared" si="51"/>
        <v>0</v>
      </c>
      <c r="CZ53" s="1002">
        <f t="shared" si="51"/>
        <v>0</v>
      </c>
      <c r="DA53" s="1002">
        <f t="shared" si="42"/>
        <v>0</v>
      </c>
      <c r="DB53" s="1002">
        <f>+Y53-CH53</f>
        <v>0</v>
      </c>
    </row>
    <row r="54" spans="1:107" ht="39.75" customHeight="1" x14ac:dyDescent="0.25">
      <c r="A54" s="1495"/>
      <c r="B54" s="1493"/>
      <c r="C54" s="1047" t="s">
        <v>4353</v>
      </c>
      <c r="D54" s="1008" t="s">
        <v>4515</v>
      </c>
      <c r="E54" s="1034">
        <v>410</v>
      </c>
      <c r="F54" s="1049" t="s">
        <v>3350</v>
      </c>
      <c r="G54" s="1002">
        <f t="shared" si="23"/>
        <v>10000000</v>
      </c>
      <c r="H54" s="944"/>
      <c r="I54" s="944"/>
      <c r="J54" s="944"/>
      <c r="K54" s="944"/>
      <c r="L54" s="944"/>
      <c r="M54" s="944"/>
      <c r="N54" s="944"/>
      <c r="O54" s="1002"/>
      <c r="P54" s="1002"/>
      <c r="Q54" s="1002"/>
      <c r="R54" s="1002"/>
      <c r="S54" s="1002"/>
      <c r="T54" s="1002"/>
      <c r="U54" s="1002">
        <v>10000000</v>
      </c>
      <c r="V54" s="1002"/>
      <c r="W54" s="1002"/>
      <c r="X54" s="1002"/>
      <c r="Y54" s="1002"/>
      <c r="AA54" s="1005">
        <f t="shared" si="1"/>
        <v>1</v>
      </c>
      <c r="AB54" s="1002">
        <f t="shared" si="24"/>
        <v>10000000</v>
      </c>
      <c r="AC54" s="1002"/>
      <c r="AD54" s="1002"/>
      <c r="AE54" s="1002"/>
      <c r="AF54" s="1002"/>
      <c r="AG54" s="1002"/>
      <c r="AH54" s="1002"/>
      <c r="AI54" s="1002"/>
      <c r="AJ54" s="1002"/>
      <c r="AK54" s="1002"/>
      <c r="AL54" s="1002"/>
      <c r="AM54" s="1002"/>
      <c r="AN54" s="1002"/>
      <c r="AO54" s="1002"/>
      <c r="AP54" s="1002">
        <f>+'[7]ENERO 2016'!$Y$478</f>
        <v>10000000</v>
      </c>
      <c r="AQ54" s="1002"/>
      <c r="AR54" s="1002"/>
      <c r="AS54" s="1002"/>
      <c r="AT54" s="1002"/>
      <c r="AU54" s="1005">
        <f t="shared" si="3"/>
        <v>0</v>
      </c>
      <c r="AV54" s="1002">
        <f t="shared" si="25"/>
        <v>0</v>
      </c>
      <c r="AW54" s="1002">
        <f t="shared" si="44"/>
        <v>0</v>
      </c>
      <c r="AX54" s="1002">
        <f>I54-AD54</f>
        <v>0</v>
      </c>
      <c r="AY54" s="1002">
        <f t="shared" si="33"/>
        <v>0</v>
      </c>
      <c r="AZ54" s="1002">
        <f t="shared" si="52"/>
        <v>0</v>
      </c>
      <c r="BA54" s="1002">
        <f t="shared" si="52"/>
        <v>0</v>
      </c>
      <c r="BB54" s="1002">
        <f t="shared" si="52"/>
        <v>0</v>
      </c>
      <c r="BC54" s="1002">
        <f t="shared" si="52"/>
        <v>0</v>
      </c>
      <c r="BD54" s="1002">
        <f>+O54-AJ54</f>
        <v>0</v>
      </c>
      <c r="BE54" s="1002">
        <f t="shared" si="46"/>
        <v>0</v>
      </c>
      <c r="BF54" s="1002">
        <f t="shared" si="53"/>
        <v>0</v>
      </c>
      <c r="BG54" s="1002">
        <f t="shared" si="53"/>
        <v>0</v>
      </c>
      <c r="BH54" s="1002">
        <f t="shared" si="53"/>
        <v>0</v>
      </c>
      <c r="BI54" s="1002">
        <f>+T54-AO54</f>
        <v>0</v>
      </c>
      <c r="BJ54" s="1002">
        <f t="shared" si="48"/>
        <v>0</v>
      </c>
      <c r="BK54" s="1002">
        <f t="shared" si="48"/>
        <v>0</v>
      </c>
      <c r="BL54" s="1002"/>
      <c r="BM54" s="1002"/>
      <c r="BN54" s="1002">
        <f t="shared" si="27"/>
        <v>0</v>
      </c>
      <c r="BO54" s="1005">
        <f t="shared" si="8"/>
        <v>0</v>
      </c>
      <c r="BP54" s="1002">
        <f t="shared" si="28"/>
        <v>0</v>
      </c>
      <c r="BQ54" s="1002"/>
      <c r="BR54" s="1002"/>
      <c r="BS54" s="1002"/>
      <c r="BT54" s="1002"/>
      <c r="BU54" s="1002"/>
      <c r="BV54" s="1002"/>
      <c r="BW54" s="1002"/>
      <c r="BX54" s="1002"/>
      <c r="BY54" s="1002"/>
      <c r="BZ54" s="1002"/>
      <c r="CA54" s="1002"/>
      <c r="CB54" s="1002"/>
      <c r="CC54" s="1002"/>
      <c r="CD54" s="1002"/>
      <c r="CE54" s="1002"/>
      <c r="CF54" s="1002"/>
      <c r="CG54" s="1002"/>
      <c r="CH54" s="1002"/>
      <c r="CI54" s="1005">
        <f t="shared" si="10"/>
        <v>1</v>
      </c>
      <c r="CJ54" s="1002">
        <f t="shared" si="29"/>
        <v>10000000</v>
      </c>
      <c r="CK54" s="1002">
        <f t="shared" si="49"/>
        <v>0</v>
      </c>
      <c r="CL54" s="1002">
        <f t="shared" si="49"/>
        <v>0</v>
      </c>
      <c r="CM54" s="1002">
        <f t="shared" si="45"/>
        <v>0</v>
      </c>
      <c r="CN54" s="1002">
        <f t="shared" si="45"/>
        <v>0</v>
      </c>
      <c r="CO54" s="1002">
        <f t="shared" si="45"/>
        <v>0</v>
      </c>
      <c r="CP54" s="1002">
        <f t="shared" si="45"/>
        <v>0</v>
      </c>
      <c r="CQ54" s="1002">
        <f t="shared" si="50"/>
        <v>0</v>
      </c>
      <c r="CR54" s="1002">
        <f t="shared" si="50"/>
        <v>0</v>
      </c>
      <c r="CS54" s="1002">
        <f t="shared" si="45"/>
        <v>0</v>
      </c>
      <c r="CT54" s="1002">
        <f t="shared" si="45"/>
        <v>0</v>
      </c>
      <c r="CU54" s="1002">
        <f t="shared" si="45"/>
        <v>0</v>
      </c>
      <c r="CV54" s="1002">
        <f t="shared" si="45"/>
        <v>0</v>
      </c>
      <c r="CW54" s="1002">
        <f t="shared" si="51"/>
        <v>0</v>
      </c>
      <c r="CX54" s="1002">
        <f t="shared" si="51"/>
        <v>10000000</v>
      </c>
      <c r="CY54" s="1002">
        <f t="shared" si="51"/>
        <v>0</v>
      </c>
      <c r="CZ54" s="1002">
        <f t="shared" si="51"/>
        <v>0</v>
      </c>
      <c r="DA54" s="1002">
        <f t="shared" si="42"/>
        <v>0</v>
      </c>
      <c r="DB54" s="1002">
        <f>+Y54-CH54</f>
        <v>0</v>
      </c>
    </row>
    <row r="55" spans="1:107" ht="42" customHeight="1" x14ac:dyDescent="0.25">
      <c r="A55" s="1496"/>
      <c r="B55" s="1494"/>
      <c r="C55" s="1047" t="s">
        <v>4354</v>
      </c>
      <c r="D55" s="1008" t="s">
        <v>4516</v>
      </c>
      <c r="E55" s="1034">
        <v>410</v>
      </c>
      <c r="F55" s="1049" t="s">
        <v>3350</v>
      </c>
      <c r="G55" s="1002">
        <f t="shared" si="23"/>
        <v>20000000</v>
      </c>
      <c r="H55" s="944"/>
      <c r="I55" s="944"/>
      <c r="J55" s="944"/>
      <c r="K55" s="944"/>
      <c r="L55" s="944"/>
      <c r="M55" s="944"/>
      <c r="N55" s="944"/>
      <c r="O55" s="1002"/>
      <c r="P55" s="1002"/>
      <c r="Q55" s="1002"/>
      <c r="R55" s="1002"/>
      <c r="S55" s="1002"/>
      <c r="T55" s="1002"/>
      <c r="U55" s="1002">
        <v>20000000</v>
      </c>
      <c r="V55" s="1002"/>
      <c r="W55" s="1002"/>
      <c r="X55" s="1002"/>
      <c r="Y55" s="1002"/>
      <c r="AA55" s="1005">
        <f t="shared" si="1"/>
        <v>0.41000714999999999</v>
      </c>
      <c r="AB55" s="1002">
        <f t="shared" si="24"/>
        <v>8200143</v>
      </c>
      <c r="AC55" s="1002"/>
      <c r="AD55" s="1002"/>
      <c r="AE55" s="1002"/>
      <c r="AF55" s="1002"/>
      <c r="AG55" s="1002"/>
      <c r="AH55" s="1002"/>
      <c r="AI55" s="1002"/>
      <c r="AJ55" s="1002"/>
      <c r="AK55" s="1002"/>
      <c r="AL55" s="1002"/>
      <c r="AM55" s="1002"/>
      <c r="AN55" s="1002"/>
      <c r="AO55" s="1002"/>
      <c r="AP55" s="1002">
        <f>+'[7]ENERO 2016'!$Y$483</f>
        <v>8200143</v>
      </c>
      <c r="AQ55" s="1002"/>
      <c r="AR55" s="1002"/>
      <c r="AS55" s="1002"/>
      <c r="AT55" s="1002"/>
      <c r="AU55" s="1005">
        <f t="shared" si="3"/>
        <v>0.58999285000000001</v>
      </c>
      <c r="AV55" s="1002">
        <f t="shared" si="25"/>
        <v>11799857</v>
      </c>
      <c r="AW55" s="1002">
        <f t="shared" ref="AW55" si="54">H55-AC55</f>
        <v>0</v>
      </c>
      <c r="AX55" s="1002">
        <f>I55-AD55</f>
        <v>0</v>
      </c>
      <c r="AY55" s="1002">
        <f t="shared" si="33"/>
        <v>0</v>
      </c>
      <c r="AZ55" s="1002">
        <f t="shared" si="52"/>
        <v>0</v>
      </c>
      <c r="BA55" s="1002">
        <f>+L55-AG55</f>
        <v>0</v>
      </c>
      <c r="BB55" s="1002">
        <f t="shared" si="52"/>
        <v>0</v>
      </c>
      <c r="BC55" s="1002">
        <f t="shared" si="52"/>
        <v>0</v>
      </c>
      <c r="BD55" s="1002">
        <f>+O55-AJ55</f>
        <v>0</v>
      </c>
      <c r="BE55" s="1002">
        <f t="shared" si="46"/>
        <v>0</v>
      </c>
      <c r="BF55" s="1002">
        <f t="shared" si="53"/>
        <v>0</v>
      </c>
      <c r="BG55" s="1002">
        <f t="shared" si="53"/>
        <v>0</v>
      </c>
      <c r="BH55" s="1002">
        <f t="shared" si="53"/>
        <v>0</v>
      </c>
      <c r="BI55" s="1002">
        <f>+T55-AO55</f>
        <v>0</v>
      </c>
      <c r="BJ55" s="1002">
        <f t="shared" si="48"/>
        <v>11799857</v>
      </c>
      <c r="BK55" s="1002">
        <f t="shared" si="48"/>
        <v>0</v>
      </c>
      <c r="BL55" s="1002"/>
      <c r="BM55" s="1002"/>
      <c r="BN55" s="1002">
        <f t="shared" si="27"/>
        <v>0</v>
      </c>
      <c r="BO55" s="1005">
        <f t="shared" si="8"/>
        <v>0</v>
      </c>
      <c r="BP55" s="1002">
        <f t="shared" si="28"/>
        <v>0</v>
      </c>
      <c r="BQ55" s="1002"/>
      <c r="BR55" s="1002"/>
      <c r="BS55" s="1002"/>
      <c r="BT55" s="1002"/>
      <c r="BU55" s="1002"/>
      <c r="BV55" s="1002"/>
      <c r="BW55" s="1002"/>
      <c r="BX55" s="1002"/>
      <c r="BY55" s="1002"/>
      <c r="BZ55" s="1002"/>
      <c r="CA55" s="1002"/>
      <c r="CB55" s="1002"/>
      <c r="CC55" s="1002"/>
      <c r="CD55" s="1002"/>
      <c r="CE55" s="1002"/>
      <c r="CF55" s="1002"/>
      <c r="CG55" s="1002"/>
      <c r="CH55" s="1002"/>
      <c r="CI55" s="1005">
        <f t="shared" si="10"/>
        <v>1</v>
      </c>
      <c r="CJ55" s="1002">
        <f t="shared" si="29"/>
        <v>20000000</v>
      </c>
      <c r="CK55" s="1002">
        <f t="shared" si="49"/>
        <v>0</v>
      </c>
      <c r="CL55" s="1002">
        <f t="shared" si="49"/>
        <v>0</v>
      </c>
      <c r="CM55" s="1002">
        <f t="shared" si="49"/>
        <v>0</v>
      </c>
      <c r="CN55" s="1002">
        <f t="shared" si="49"/>
        <v>0</v>
      </c>
      <c r="CO55" s="1002">
        <f t="shared" si="49"/>
        <v>0</v>
      </c>
      <c r="CP55" s="1002">
        <f t="shared" si="49"/>
        <v>0</v>
      </c>
      <c r="CQ55" s="1002">
        <f t="shared" si="50"/>
        <v>0</v>
      </c>
      <c r="CR55" s="1002">
        <f t="shared" si="50"/>
        <v>0</v>
      </c>
      <c r="CS55" s="1002">
        <f t="shared" ref="CS55:CV55" si="55">P55-BY55</f>
        <v>0</v>
      </c>
      <c r="CT55" s="1002">
        <f t="shared" si="55"/>
        <v>0</v>
      </c>
      <c r="CU55" s="1002">
        <f t="shared" si="55"/>
        <v>0</v>
      </c>
      <c r="CV55" s="1002">
        <f t="shared" si="55"/>
        <v>0</v>
      </c>
      <c r="CW55" s="1002">
        <f t="shared" si="51"/>
        <v>0</v>
      </c>
      <c r="CX55" s="1002">
        <f t="shared" si="51"/>
        <v>20000000</v>
      </c>
      <c r="CY55" s="1002">
        <f t="shared" si="51"/>
        <v>0</v>
      </c>
      <c r="CZ55" s="1002">
        <f t="shared" si="51"/>
        <v>0</v>
      </c>
      <c r="DA55" s="1002">
        <f t="shared" si="42"/>
        <v>0</v>
      </c>
      <c r="DB55" s="1002">
        <f>+Y55-CH55</f>
        <v>0</v>
      </c>
    </row>
    <row r="56" spans="1:107" s="948" customFormat="1" ht="22.5" customHeight="1" thickBot="1" x14ac:dyDescent="0.3">
      <c r="A56" s="1045"/>
      <c r="B56" s="1514" t="s">
        <v>4316</v>
      </c>
      <c r="C56" s="1514"/>
      <c r="D56" s="1514"/>
      <c r="E56" s="1514"/>
      <c r="F56" s="1025"/>
      <c r="G56" s="1003">
        <f t="shared" ref="G56:Y56" si="56">SUM(G20:G55)</f>
        <v>3986627198</v>
      </c>
      <c r="H56" s="1003">
        <f t="shared" si="56"/>
        <v>0</v>
      </c>
      <c r="I56" s="1003">
        <f t="shared" si="56"/>
        <v>1141831904</v>
      </c>
      <c r="J56" s="1003">
        <f t="shared" si="56"/>
        <v>0</v>
      </c>
      <c r="K56" s="1003">
        <f t="shared" si="56"/>
        <v>0</v>
      </c>
      <c r="L56" s="1003">
        <f t="shared" si="56"/>
        <v>0</v>
      </c>
      <c r="M56" s="1003">
        <f t="shared" si="56"/>
        <v>0</v>
      </c>
      <c r="N56" s="1003">
        <f t="shared" si="56"/>
        <v>0</v>
      </c>
      <c r="O56" s="1003">
        <f t="shared" si="56"/>
        <v>0</v>
      </c>
      <c r="P56" s="1003">
        <f t="shared" si="56"/>
        <v>0</v>
      </c>
      <c r="Q56" s="1003">
        <f t="shared" si="56"/>
        <v>0</v>
      </c>
      <c r="R56" s="1003">
        <f t="shared" si="56"/>
        <v>1300000000</v>
      </c>
      <c r="S56" s="1003">
        <f t="shared" si="56"/>
        <v>387696735</v>
      </c>
      <c r="T56" s="1003">
        <f t="shared" si="56"/>
        <v>0</v>
      </c>
      <c r="U56" s="1003">
        <f t="shared" si="56"/>
        <v>1076098559</v>
      </c>
      <c r="V56" s="1003">
        <f t="shared" si="56"/>
        <v>0</v>
      </c>
      <c r="W56" s="1003">
        <f t="shared" si="56"/>
        <v>0</v>
      </c>
      <c r="X56" s="1003">
        <f t="shared" si="56"/>
        <v>0</v>
      </c>
      <c r="Y56" s="1003">
        <f t="shared" si="56"/>
        <v>81000000</v>
      </c>
      <c r="AA56" s="1004">
        <f t="shared" si="1"/>
        <v>0.30711801811171008</v>
      </c>
      <c r="AB56" s="1003">
        <f>SUM(AB20:AB55)</f>
        <v>1224365044</v>
      </c>
      <c r="AC56" s="1003">
        <f t="shared" ref="AC56:AT56" si="57">SUM(AC20:AC55)</f>
        <v>0</v>
      </c>
      <c r="AD56" s="1003">
        <f t="shared" si="57"/>
        <v>520000000</v>
      </c>
      <c r="AE56" s="1003">
        <f t="shared" si="57"/>
        <v>0</v>
      </c>
      <c r="AF56" s="1003">
        <f t="shared" si="57"/>
        <v>0</v>
      </c>
      <c r="AG56" s="1003">
        <f t="shared" si="57"/>
        <v>0</v>
      </c>
      <c r="AH56" s="1003">
        <f t="shared" si="57"/>
        <v>0</v>
      </c>
      <c r="AI56" s="1003">
        <f t="shared" si="57"/>
        <v>0</v>
      </c>
      <c r="AJ56" s="1003">
        <f t="shared" si="57"/>
        <v>0</v>
      </c>
      <c r="AK56" s="1003">
        <f t="shared" si="57"/>
        <v>0</v>
      </c>
      <c r="AL56" s="1003">
        <f t="shared" si="57"/>
        <v>0</v>
      </c>
      <c r="AM56" s="1003">
        <f t="shared" si="57"/>
        <v>309999600</v>
      </c>
      <c r="AN56" s="1003">
        <f t="shared" si="57"/>
        <v>100000000</v>
      </c>
      <c r="AO56" s="1003">
        <f t="shared" si="57"/>
        <v>0</v>
      </c>
      <c r="AP56" s="1003">
        <f t="shared" si="57"/>
        <v>292365444</v>
      </c>
      <c r="AQ56" s="1003">
        <f t="shared" si="57"/>
        <v>0</v>
      </c>
      <c r="AR56" s="1003">
        <f t="shared" si="57"/>
        <v>0</v>
      </c>
      <c r="AS56" s="1003">
        <f t="shared" si="57"/>
        <v>0</v>
      </c>
      <c r="AT56" s="1003">
        <f t="shared" si="57"/>
        <v>2000000</v>
      </c>
      <c r="AU56" s="1004">
        <f t="shared" si="3"/>
        <v>0.69288198188828987</v>
      </c>
      <c r="AV56" s="1003">
        <f>SUM(AV20:AV55)</f>
        <v>2762262154</v>
      </c>
      <c r="AW56" s="1003">
        <f t="shared" ref="AW56:BN56" si="58">SUM(AW20:AW55)</f>
        <v>0</v>
      </c>
      <c r="AX56" s="1003">
        <f t="shared" si="58"/>
        <v>621831904</v>
      </c>
      <c r="AY56" s="1003">
        <f t="shared" si="58"/>
        <v>0</v>
      </c>
      <c r="AZ56" s="1003">
        <f t="shared" si="58"/>
        <v>0</v>
      </c>
      <c r="BA56" s="1003">
        <f t="shared" si="58"/>
        <v>0</v>
      </c>
      <c r="BB56" s="1003">
        <f t="shared" si="58"/>
        <v>0</v>
      </c>
      <c r="BC56" s="1003">
        <f t="shared" si="58"/>
        <v>0</v>
      </c>
      <c r="BD56" s="1003">
        <f t="shared" si="58"/>
        <v>0</v>
      </c>
      <c r="BE56" s="1003">
        <f t="shared" si="58"/>
        <v>0</v>
      </c>
      <c r="BF56" s="1003">
        <f t="shared" si="58"/>
        <v>0</v>
      </c>
      <c r="BG56" s="1003">
        <f t="shared" si="58"/>
        <v>990000400</v>
      </c>
      <c r="BH56" s="1003">
        <f t="shared" si="58"/>
        <v>287696735</v>
      </c>
      <c r="BI56" s="1003">
        <f t="shared" si="58"/>
        <v>0</v>
      </c>
      <c r="BJ56" s="1003">
        <f t="shared" si="58"/>
        <v>783733115</v>
      </c>
      <c r="BK56" s="1003">
        <f t="shared" si="58"/>
        <v>0</v>
      </c>
      <c r="BL56" s="1003">
        <f t="shared" si="58"/>
        <v>0</v>
      </c>
      <c r="BM56" s="1003">
        <f t="shared" si="58"/>
        <v>0</v>
      </c>
      <c r="BN56" s="1003">
        <f t="shared" si="58"/>
        <v>79000000</v>
      </c>
      <c r="BO56" s="1004">
        <f t="shared" si="8"/>
        <v>9.6839467004509211E-2</v>
      </c>
      <c r="BP56" s="1003">
        <f>SUM(BP20:BP55)</f>
        <v>386062853</v>
      </c>
      <c r="BQ56" s="1003">
        <f t="shared" ref="BQ56:DB56" si="59">SUM(BQ20:BQ55)</f>
        <v>0</v>
      </c>
      <c r="BR56" s="1003">
        <f t="shared" si="59"/>
        <v>297190728</v>
      </c>
      <c r="BS56" s="1003">
        <f t="shared" si="59"/>
        <v>0</v>
      </c>
      <c r="BT56" s="1003">
        <f t="shared" si="59"/>
        <v>0</v>
      </c>
      <c r="BU56" s="1003">
        <f t="shared" si="59"/>
        <v>0</v>
      </c>
      <c r="BV56" s="1003">
        <f t="shared" si="59"/>
        <v>0</v>
      </c>
      <c r="BW56" s="1003">
        <f t="shared" si="59"/>
        <v>0</v>
      </c>
      <c r="BX56" s="1003">
        <f t="shared" si="59"/>
        <v>0</v>
      </c>
      <c r="BY56" s="1003">
        <f t="shared" si="59"/>
        <v>0</v>
      </c>
      <c r="BZ56" s="1003">
        <f t="shared" si="59"/>
        <v>0</v>
      </c>
      <c r="CA56" s="1003">
        <f t="shared" si="59"/>
        <v>64421712</v>
      </c>
      <c r="CB56" s="1003">
        <f t="shared" si="59"/>
        <v>0</v>
      </c>
      <c r="CC56" s="1003">
        <f t="shared" si="59"/>
        <v>0</v>
      </c>
      <c r="CD56" s="1003">
        <f t="shared" si="59"/>
        <v>24450413</v>
      </c>
      <c r="CE56" s="1003">
        <f t="shared" si="59"/>
        <v>0</v>
      </c>
      <c r="CF56" s="1003">
        <f t="shared" si="59"/>
        <v>0</v>
      </c>
      <c r="CG56" s="1003">
        <f t="shared" si="59"/>
        <v>0</v>
      </c>
      <c r="CH56" s="1003">
        <f t="shared" si="59"/>
        <v>0</v>
      </c>
      <c r="CI56" s="1003">
        <f>SUM(CI20:CI55)</f>
        <v>34.155389878539239</v>
      </c>
      <c r="CJ56" s="1003">
        <f>SUM(CJ20:CJ55)</f>
        <v>3600564345</v>
      </c>
      <c r="CK56" s="1003">
        <f t="shared" si="59"/>
        <v>0</v>
      </c>
      <c r="CL56" s="1003">
        <f t="shared" si="59"/>
        <v>844641176</v>
      </c>
      <c r="CM56" s="1003">
        <f t="shared" si="59"/>
        <v>0</v>
      </c>
      <c r="CN56" s="1003">
        <f t="shared" si="59"/>
        <v>0</v>
      </c>
      <c r="CO56" s="1003">
        <f t="shared" si="59"/>
        <v>0</v>
      </c>
      <c r="CP56" s="1003">
        <f t="shared" si="59"/>
        <v>0</v>
      </c>
      <c r="CQ56" s="1003">
        <f t="shared" si="59"/>
        <v>0</v>
      </c>
      <c r="CR56" s="1003">
        <f t="shared" si="59"/>
        <v>0</v>
      </c>
      <c r="CS56" s="1003">
        <f t="shared" si="59"/>
        <v>0</v>
      </c>
      <c r="CT56" s="1003">
        <f t="shared" si="59"/>
        <v>0</v>
      </c>
      <c r="CU56" s="1003">
        <f t="shared" si="59"/>
        <v>1235578288</v>
      </c>
      <c r="CV56" s="1003">
        <f t="shared" si="59"/>
        <v>387696735</v>
      </c>
      <c r="CW56" s="1003">
        <f t="shared" si="59"/>
        <v>0</v>
      </c>
      <c r="CX56" s="1003">
        <f t="shared" si="59"/>
        <v>1051648146</v>
      </c>
      <c r="CY56" s="1003">
        <f t="shared" si="59"/>
        <v>0</v>
      </c>
      <c r="CZ56" s="1003">
        <f t="shared" si="59"/>
        <v>0</v>
      </c>
      <c r="DA56" s="1003">
        <f t="shared" si="59"/>
        <v>0</v>
      </c>
      <c r="DB56" s="1020">
        <f t="shared" si="59"/>
        <v>81000000</v>
      </c>
    </row>
    <row r="57" spans="1:107" ht="51.75" customHeight="1" thickTop="1" x14ac:dyDescent="0.25">
      <c r="A57" s="1507" t="s">
        <v>4466</v>
      </c>
      <c r="B57" s="1492" t="s">
        <v>4318</v>
      </c>
      <c r="C57" s="1047" t="s">
        <v>4361</v>
      </c>
      <c r="D57" s="1008" t="s">
        <v>4518</v>
      </c>
      <c r="E57" s="1034">
        <v>520</v>
      </c>
      <c r="F57" s="1049" t="s">
        <v>4520</v>
      </c>
      <c r="G57" s="1002">
        <f t="shared" ref="G57:G88" si="60">SUM(H57:Y57)</f>
        <v>50000000</v>
      </c>
      <c r="H57" s="1002"/>
      <c r="I57" s="1002"/>
      <c r="J57" s="1002"/>
      <c r="K57" s="1002"/>
      <c r="L57" s="1002"/>
      <c r="M57" s="1002"/>
      <c r="N57" s="1002"/>
      <c r="O57" s="1002"/>
      <c r="P57" s="1002"/>
      <c r="Q57" s="1002"/>
      <c r="R57" s="1002"/>
      <c r="S57" s="1002"/>
      <c r="T57" s="1002"/>
      <c r="U57" s="1002"/>
      <c r="V57" s="1002"/>
      <c r="W57" s="1002"/>
      <c r="X57" s="1002"/>
      <c r="Y57" s="1002">
        <v>50000000</v>
      </c>
      <c r="AA57" s="1005">
        <f t="shared" si="1"/>
        <v>0.2068362</v>
      </c>
      <c r="AB57" s="1002">
        <f t="shared" ref="AB57:AB88" si="61">SUM(AC57:AT57)</f>
        <v>10341810</v>
      </c>
      <c r="AC57" s="1002"/>
      <c r="AD57" s="1002"/>
      <c r="AE57" s="1002"/>
      <c r="AF57" s="1002"/>
      <c r="AG57" s="1002"/>
      <c r="AH57" s="1002"/>
      <c r="AI57" s="1002"/>
      <c r="AJ57" s="1002"/>
      <c r="AK57" s="1002"/>
      <c r="AL57" s="1002"/>
      <c r="AM57" s="1002"/>
      <c r="AN57" s="1002"/>
      <c r="AO57" s="1002"/>
      <c r="AP57" s="1002"/>
      <c r="AQ57" s="1002"/>
      <c r="AR57" s="1002"/>
      <c r="AS57" s="1002"/>
      <c r="AT57" s="1002">
        <f>+'[7]ENERO 2016'!$AD$653</f>
        <v>10341810</v>
      </c>
      <c r="AU57" s="1005">
        <f t="shared" si="3"/>
        <v>0.79316379999999997</v>
      </c>
      <c r="AV57" s="1002">
        <f t="shared" ref="AV57:AV88" si="62">SUM(AW57:BN57)</f>
        <v>39658190</v>
      </c>
      <c r="AW57" s="1002">
        <f>H57-AC57</f>
        <v>0</v>
      </c>
      <c r="AX57" s="1002">
        <f>I57-AD57</f>
        <v>0</v>
      </c>
      <c r="AY57" s="1002">
        <f>J57-AE57</f>
        <v>0</v>
      </c>
      <c r="AZ57" s="1002">
        <f t="shared" ref="AZ57:BK72" si="63">+K57-AF57</f>
        <v>0</v>
      </c>
      <c r="BA57" s="1002">
        <f t="shared" si="63"/>
        <v>0</v>
      </c>
      <c r="BB57" s="1002">
        <f t="shared" si="63"/>
        <v>0</v>
      </c>
      <c r="BC57" s="1002">
        <f t="shared" si="63"/>
        <v>0</v>
      </c>
      <c r="BD57" s="1002">
        <f t="shared" si="63"/>
        <v>0</v>
      </c>
      <c r="BE57" s="1002">
        <f t="shared" si="63"/>
        <v>0</v>
      </c>
      <c r="BF57" s="1002">
        <f t="shared" si="63"/>
        <v>0</v>
      </c>
      <c r="BG57" s="1002">
        <f t="shared" si="63"/>
        <v>0</v>
      </c>
      <c r="BH57" s="1002">
        <f t="shared" si="63"/>
        <v>0</v>
      </c>
      <c r="BI57" s="1002">
        <f t="shared" si="63"/>
        <v>0</v>
      </c>
      <c r="BJ57" s="1002">
        <f t="shared" si="63"/>
        <v>0</v>
      </c>
      <c r="BK57" s="1002">
        <f t="shared" si="63"/>
        <v>0</v>
      </c>
      <c r="BL57" s="1002"/>
      <c r="BM57" s="1002"/>
      <c r="BN57" s="1002">
        <f t="shared" ref="BN57:BN82" si="64">+Y57-AT57</f>
        <v>39658190</v>
      </c>
      <c r="BO57" s="1005">
        <f t="shared" si="8"/>
        <v>0.2068362</v>
      </c>
      <c r="BP57" s="1002">
        <f t="shared" ref="BP57:BP88" si="65">SUM(BQ57:CH57)</f>
        <v>10341810</v>
      </c>
      <c r="BQ57" s="1002"/>
      <c r="BR57" s="1002"/>
      <c r="BS57" s="1002"/>
      <c r="BT57" s="1002"/>
      <c r="BU57" s="1002"/>
      <c r="BV57" s="1002"/>
      <c r="BW57" s="1002"/>
      <c r="BX57" s="1002"/>
      <c r="BY57" s="1002"/>
      <c r="BZ57" s="1002"/>
      <c r="CA57" s="1002"/>
      <c r="CB57" s="1002"/>
      <c r="CC57" s="1002"/>
      <c r="CD57" s="1002"/>
      <c r="CE57" s="1002"/>
      <c r="CF57" s="1002"/>
      <c r="CG57" s="1002"/>
      <c r="CH57" s="1002">
        <f>+'[7]ENERO 2016'!$H$651</f>
        <v>10341810</v>
      </c>
      <c r="CI57" s="1005">
        <f t="shared" ref="CI57:CI88" si="66">1-BO57</f>
        <v>0.79316379999999997</v>
      </c>
      <c r="CJ57" s="1002">
        <f t="shared" ref="CJ57:CJ88" si="67">SUM(CK57:DB57)</f>
        <v>39658190</v>
      </c>
      <c r="CK57" s="1002">
        <f t="shared" ref="CK57:CS72" si="68">H57-BQ57</f>
        <v>0</v>
      </c>
      <c r="CL57" s="1002">
        <f t="shared" si="68"/>
        <v>0</v>
      </c>
      <c r="CM57" s="1002">
        <f t="shared" si="68"/>
        <v>0</v>
      </c>
      <c r="CN57" s="1002">
        <f t="shared" si="68"/>
        <v>0</v>
      </c>
      <c r="CO57" s="1002">
        <f t="shared" si="68"/>
        <v>0</v>
      </c>
      <c r="CP57" s="1002">
        <f t="shared" si="68"/>
        <v>0</v>
      </c>
      <c r="CQ57" s="1002">
        <f>+N57-BW57</f>
        <v>0</v>
      </c>
      <c r="CR57" s="1002">
        <f>+O57-BX57</f>
        <v>0</v>
      </c>
      <c r="CS57" s="1002">
        <f>+P57-BY57</f>
        <v>0</v>
      </c>
      <c r="CT57" s="1002">
        <f t="shared" ref="CT57:DB82" si="69">Q57-BZ57</f>
        <v>0</v>
      </c>
      <c r="CU57" s="1002">
        <f t="shared" si="69"/>
        <v>0</v>
      </c>
      <c r="CV57" s="1002">
        <f t="shared" si="69"/>
        <v>0</v>
      </c>
      <c r="CW57" s="1002">
        <f t="shared" ref="CW57:DB82" si="70">+T57-CC57</f>
        <v>0</v>
      </c>
      <c r="CX57" s="1002">
        <f t="shared" si="70"/>
        <v>0</v>
      </c>
      <c r="CY57" s="1002">
        <f t="shared" si="70"/>
        <v>0</v>
      </c>
      <c r="CZ57" s="1002">
        <f t="shared" si="70"/>
        <v>0</v>
      </c>
      <c r="DA57" s="1030">
        <f t="shared" si="70"/>
        <v>0</v>
      </c>
      <c r="DB57" s="1002">
        <f t="shared" si="70"/>
        <v>39658190</v>
      </c>
    </row>
    <row r="58" spans="1:107" ht="37.5" customHeight="1" x14ac:dyDescent="0.25">
      <c r="A58" s="1508"/>
      <c r="B58" s="1493"/>
      <c r="C58" s="1047" t="s">
        <v>4362</v>
      </c>
      <c r="D58" s="1008" t="s">
        <v>4436</v>
      </c>
      <c r="E58" s="1034">
        <v>520</v>
      </c>
      <c r="F58" s="1049" t="s">
        <v>4455</v>
      </c>
      <c r="G58" s="1002">
        <f t="shared" si="60"/>
        <v>2000000</v>
      </c>
      <c r="H58" s="1002"/>
      <c r="I58" s="1002"/>
      <c r="J58" s="1002"/>
      <c r="K58" s="1002"/>
      <c r="L58" s="1002"/>
      <c r="M58" s="1002"/>
      <c r="N58" s="1002"/>
      <c r="O58" s="1002"/>
      <c r="P58" s="1002"/>
      <c r="Q58" s="1002"/>
      <c r="R58" s="1002"/>
      <c r="S58" s="1002"/>
      <c r="T58" s="1002"/>
      <c r="U58" s="1002"/>
      <c r="V58" s="1002"/>
      <c r="W58" s="1002"/>
      <c r="X58" s="1002"/>
      <c r="Y58" s="1002">
        <v>2000000</v>
      </c>
      <c r="AA58" s="1005">
        <f t="shared" si="1"/>
        <v>0</v>
      </c>
      <c r="AB58" s="1002">
        <f t="shared" si="61"/>
        <v>0</v>
      </c>
      <c r="AC58" s="1002"/>
      <c r="AD58" s="1002"/>
      <c r="AE58" s="1002"/>
      <c r="AF58" s="1002"/>
      <c r="AG58" s="1002"/>
      <c r="AH58" s="1002"/>
      <c r="AI58" s="1002"/>
      <c r="AJ58" s="1002"/>
      <c r="AK58" s="1002"/>
      <c r="AL58" s="1002"/>
      <c r="AM58" s="1002"/>
      <c r="AN58" s="1002"/>
      <c r="AO58" s="1002"/>
      <c r="AP58" s="1002"/>
      <c r="AQ58" s="1002"/>
      <c r="AR58" s="1002"/>
      <c r="AS58" s="1002"/>
      <c r="AT58" s="1002"/>
      <c r="AU58" s="1005">
        <f t="shared" si="3"/>
        <v>1</v>
      </c>
      <c r="AV58" s="1002">
        <f t="shared" si="62"/>
        <v>2000000</v>
      </c>
      <c r="AW58" s="1002">
        <f t="shared" ref="AW58:BL86" si="71">H58-AC58</f>
        <v>0</v>
      </c>
      <c r="AX58" s="1002">
        <f t="shared" si="71"/>
        <v>0</v>
      </c>
      <c r="AY58" s="1002">
        <f t="shared" si="71"/>
        <v>0</v>
      </c>
      <c r="AZ58" s="1002">
        <f t="shared" si="63"/>
        <v>0</v>
      </c>
      <c r="BA58" s="1002">
        <f t="shared" si="63"/>
        <v>0</v>
      </c>
      <c r="BB58" s="1002">
        <f t="shared" si="63"/>
        <v>0</v>
      </c>
      <c r="BC58" s="1002">
        <f t="shared" si="63"/>
        <v>0</v>
      </c>
      <c r="BD58" s="1002">
        <f t="shared" si="63"/>
        <v>0</v>
      </c>
      <c r="BE58" s="1002">
        <f t="shared" si="63"/>
        <v>0</v>
      </c>
      <c r="BF58" s="1002">
        <f t="shared" si="63"/>
        <v>0</v>
      </c>
      <c r="BG58" s="1002">
        <f t="shared" si="63"/>
        <v>0</v>
      </c>
      <c r="BH58" s="1002">
        <f t="shared" si="63"/>
        <v>0</v>
      </c>
      <c r="BI58" s="1002">
        <f t="shared" si="63"/>
        <v>0</v>
      </c>
      <c r="BJ58" s="1002">
        <f t="shared" si="63"/>
        <v>0</v>
      </c>
      <c r="BK58" s="1002">
        <f t="shared" si="63"/>
        <v>0</v>
      </c>
      <c r="BL58" s="1002"/>
      <c r="BM58" s="1002"/>
      <c r="BN58" s="1002">
        <f t="shared" si="64"/>
        <v>2000000</v>
      </c>
      <c r="BO58" s="1005">
        <f t="shared" si="8"/>
        <v>0</v>
      </c>
      <c r="BP58" s="1002">
        <f t="shared" si="65"/>
        <v>0</v>
      </c>
      <c r="BQ58" s="1002"/>
      <c r="BR58" s="1002"/>
      <c r="BS58" s="1002"/>
      <c r="BT58" s="1002"/>
      <c r="BU58" s="1002"/>
      <c r="BV58" s="1002"/>
      <c r="BW58" s="1002"/>
      <c r="BX58" s="1002"/>
      <c r="BY58" s="1002"/>
      <c r="BZ58" s="1002"/>
      <c r="CA58" s="1002"/>
      <c r="CB58" s="1002"/>
      <c r="CC58" s="1002"/>
      <c r="CD58" s="1002"/>
      <c r="CE58" s="1002"/>
      <c r="CF58" s="1002"/>
      <c r="CG58" s="1002"/>
      <c r="CH58" s="1002"/>
      <c r="CI58" s="1005">
        <f t="shared" si="66"/>
        <v>1</v>
      </c>
      <c r="CJ58" s="1002">
        <f t="shared" si="67"/>
        <v>2000000</v>
      </c>
      <c r="CK58" s="1002">
        <f t="shared" si="68"/>
        <v>0</v>
      </c>
      <c r="CL58" s="1002">
        <f t="shared" si="68"/>
        <v>0</v>
      </c>
      <c r="CM58" s="1002">
        <f t="shared" si="68"/>
        <v>0</v>
      </c>
      <c r="CN58" s="1002">
        <f t="shared" si="68"/>
        <v>0</v>
      </c>
      <c r="CO58" s="1002">
        <f t="shared" si="68"/>
        <v>0</v>
      </c>
      <c r="CP58" s="1002">
        <f t="shared" si="68"/>
        <v>0</v>
      </c>
      <c r="CQ58" s="1002">
        <f t="shared" ref="CQ58:CS82" si="72">+N58-BW58</f>
        <v>0</v>
      </c>
      <c r="CR58" s="1002">
        <f t="shared" si="72"/>
        <v>0</v>
      </c>
      <c r="CS58" s="1002">
        <f t="shared" si="72"/>
        <v>0</v>
      </c>
      <c r="CT58" s="1002">
        <f t="shared" si="69"/>
        <v>0</v>
      </c>
      <c r="CU58" s="1002">
        <f t="shared" si="69"/>
        <v>0</v>
      </c>
      <c r="CV58" s="1002">
        <f t="shared" si="69"/>
        <v>0</v>
      </c>
      <c r="CW58" s="1002">
        <f t="shared" si="70"/>
        <v>0</v>
      </c>
      <c r="CX58" s="1002">
        <f t="shared" si="70"/>
        <v>0</v>
      </c>
      <c r="CY58" s="1002">
        <f t="shared" si="70"/>
        <v>0</v>
      </c>
      <c r="CZ58" s="1002">
        <f t="shared" si="70"/>
        <v>0</v>
      </c>
      <c r="DA58" s="1030">
        <f t="shared" si="70"/>
        <v>0</v>
      </c>
      <c r="DB58" s="1002">
        <f t="shared" si="70"/>
        <v>2000000</v>
      </c>
    </row>
    <row r="59" spans="1:107" ht="51.75" customHeight="1" x14ac:dyDescent="0.25">
      <c r="A59" s="1508"/>
      <c r="B59" s="1494"/>
      <c r="C59" s="1047" t="s">
        <v>4363</v>
      </c>
      <c r="D59" s="1008" t="s">
        <v>4519</v>
      </c>
      <c r="E59" s="1034">
        <v>520</v>
      </c>
      <c r="F59" s="1049" t="s">
        <v>4451</v>
      </c>
      <c r="G59" s="1002">
        <f t="shared" si="60"/>
        <v>3000000</v>
      </c>
      <c r="H59" s="1002"/>
      <c r="I59" s="1002"/>
      <c r="J59" s="1002"/>
      <c r="K59" s="1002"/>
      <c r="L59" s="1002"/>
      <c r="M59" s="1002"/>
      <c r="N59" s="1002"/>
      <c r="O59" s="1002"/>
      <c r="P59" s="1002"/>
      <c r="Q59" s="1002"/>
      <c r="R59" s="1002"/>
      <c r="S59" s="1002"/>
      <c r="T59" s="1002"/>
      <c r="U59" s="1002"/>
      <c r="V59" s="1002"/>
      <c r="W59" s="1002"/>
      <c r="X59" s="1002"/>
      <c r="Y59" s="1002">
        <v>3000000</v>
      </c>
      <c r="AA59" s="1005">
        <f t="shared" si="1"/>
        <v>0</v>
      </c>
      <c r="AB59" s="1002">
        <f t="shared" si="61"/>
        <v>0</v>
      </c>
      <c r="AC59" s="1002"/>
      <c r="AD59" s="1002"/>
      <c r="AE59" s="1002"/>
      <c r="AF59" s="1002"/>
      <c r="AG59" s="1002"/>
      <c r="AH59" s="1002"/>
      <c r="AI59" s="1002"/>
      <c r="AJ59" s="1002"/>
      <c r="AK59" s="1002"/>
      <c r="AL59" s="1002"/>
      <c r="AM59" s="1002"/>
      <c r="AN59" s="1002"/>
      <c r="AO59" s="1002"/>
      <c r="AP59" s="1002"/>
      <c r="AQ59" s="1002"/>
      <c r="AR59" s="1002"/>
      <c r="AS59" s="1002"/>
      <c r="AT59" s="1002"/>
      <c r="AU59" s="1005">
        <f t="shared" si="3"/>
        <v>1</v>
      </c>
      <c r="AV59" s="1002">
        <f t="shared" si="62"/>
        <v>3000000</v>
      </c>
      <c r="AW59" s="1002">
        <f t="shared" si="71"/>
        <v>0</v>
      </c>
      <c r="AX59" s="1002">
        <f t="shared" si="71"/>
        <v>0</v>
      </c>
      <c r="AY59" s="1002">
        <f t="shared" si="71"/>
        <v>0</v>
      </c>
      <c r="AZ59" s="1002">
        <f t="shared" si="63"/>
        <v>0</v>
      </c>
      <c r="BA59" s="1002">
        <f t="shared" si="63"/>
        <v>0</v>
      </c>
      <c r="BB59" s="1002">
        <f t="shared" si="63"/>
        <v>0</v>
      </c>
      <c r="BC59" s="1002">
        <f t="shared" si="63"/>
        <v>0</v>
      </c>
      <c r="BD59" s="1002">
        <f t="shared" si="63"/>
        <v>0</v>
      </c>
      <c r="BE59" s="1002">
        <f t="shared" si="63"/>
        <v>0</v>
      </c>
      <c r="BF59" s="1002">
        <f t="shared" si="63"/>
        <v>0</v>
      </c>
      <c r="BG59" s="1002">
        <f t="shared" si="63"/>
        <v>0</v>
      </c>
      <c r="BH59" s="1002">
        <f t="shared" si="63"/>
        <v>0</v>
      </c>
      <c r="BI59" s="1002">
        <f t="shared" si="63"/>
        <v>0</v>
      </c>
      <c r="BJ59" s="1002">
        <f t="shared" si="63"/>
        <v>0</v>
      </c>
      <c r="BK59" s="1002">
        <f t="shared" si="63"/>
        <v>0</v>
      </c>
      <c r="BL59" s="1002"/>
      <c r="BM59" s="1002"/>
      <c r="BN59" s="1002">
        <f t="shared" si="64"/>
        <v>3000000</v>
      </c>
      <c r="BO59" s="1005">
        <f t="shared" si="8"/>
        <v>0</v>
      </c>
      <c r="BP59" s="1002">
        <f t="shared" si="65"/>
        <v>0</v>
      </c>
      <c r="BQ59" s="1002"/>
      <c r="BR59" s="1002"/>
      <c r="BS59" s="1002"/>
      <c r="BT59" s="1002"/>
      <c r="BU59" s="1002"/>
      <c r="BV59" s="1002"/>
      <c r="BW59" s="1002"/>
      <c r="BX59" s="1002"/>
      <c r="BY59" s="1002"/>
      <c r="BZ59" s="1002"/>
      <c r="CA59" s="1002"/>
      <c r="CB59" s="1002"/>
      <c r="CC59" s="1002"/>
      <c r="CD59" s="1002"/>
      <c r="CE59" s="1002"/>
      <c r="CF59" s="1002"/>
      <c r="CG59" s="1002"/>
      <c r="CH59" s="1002"/>
      <c r="CI59" s="1005">
        <f t="shared" si="66"/>
        <v>1</v>
      </c>
      <c r="CJ59" s="1002">
        <f t="shared" si="67"/>
        <v>3000000</v>
      </c>
      <c r="CK59" s="1002">
        <f t="shared" si="68"/>
        <v>0</v>
      </c>
      <c r="CL59" s="1002">
        <f t="shared" si="68"/>
        <v>0</v>
      </c>
      <c r="CM59" s="1002">
        <f t="shared" si="68"/>
        <v>0</v>
      </c>
      <c r="CN59" s="1002">
        <f t="shared" si="68"/>
        <v>0</v>
      </c>
      <c r="CO59" s="1002">
        <f t="shared" si="68"/>
        <v>0</v>
      </c>
      <c r="CP59" s="1002">
        <f t="shared" si="68"/>
        <v>0</v>
      </c>
      <c r="CQ59" s="1002">
        <f t="shared" si="72"/>
        <v>0</v>
      </c>
      <c r="CR59" s="1002">
        <f t="shared" si="72"/>
        <v>0</v>
      </c>
      <c r="CS59" s="1002">
        <f t="shared" si="72"/>
        <v>0</v>
      </c>
      <c r="CT59" s="1002">
        <f t="shared" si="69"/>
        <v>0</v>
      </c>
      <c r="CU59" s="1002">
        <f t="shared" si="69"/>
        <v>0</v>
      </c>
      <c r="CV59" s="1002">
        <f t="shared" si="69"/>
        <v>0</v>
      </c>
      <c r="CW59" s="1002">
        <f t="shared" si="70"/>
        <v>0</v>
      </c>
      <c r="CX59" s="1002">
        <f t="shared" si="70"/>
        <v>0</v>
      </c>
      <c r="CY59" s="1002">
        <f t="shared" si="70"/>
        <v>0</v>
      </c>
      <c r="CZ59" s="1002">
        <f t="shared" si="70"/>
        <v>0</v>
      </c>
      <c r="DA59" s="1030">
        <f t="shared" si="70"/>
        <v>0</v>
      </c>
      <c r="DB59" s="1002">
        <f t="shared" si="70"/>
        <v>3000000</v>
      </c>
    </row>
    <row r="60" spans="1:107" ht="51.75" customHeight="1" x14ac:dyDescent="0.25">
      <c r="A60" s="1508"/>
      <c r="B60" s="1008" t="s">
        <v>4320</v>
      </c>
      <c r="C60" s="1047" t="s">
        <v>4364</v>
      </c>
      <c r="D60" s="1008" t="s">
        <v>4606</v>
      </c>
      <c r="E60" s="1034">
        <v>520</v>
      </c>
      <c r="F60" s="1049" t="s">
        <v>3350</v>
      </c>
      <c r="G60" s="1002">
        <f t="shared" si="60"/>
        <v>20000000</v>
      </c>
      <c r="H60" s="1002"/>
      <c r="I60" s="1002"/>
      <c r="J60" s="1002"/>
      <c r="K60" s="1002"/>
      <c r="L60" s="1002"/>
      <c r="M60" s="1002"/>
      <c r="N60" s="1002"/>
      <c r="O60" s="1002"/>
      <c r="P60" s="1002"/>
      <c r="Q60" s="1002"/>
      <c r="R60" s="1002"/>
      <c r="S60" s="1002">
        <v>20000000</v>
      </c>
      <c r="T60" s="1002"/>
      <c r="U60" s="1002"/>
      <c r="V60" s="1002"/>
      <c r="W60" s="1002"/>
      <c r="X60" s="1002"/>
      <c r="Y60" s="1002"/>
      <c r="AA60" s="1005">
        <f t="shared" si="1"/>
        <v>0</v>
      </c>
      <c r="AB60" s="1002">
        <f t="shared" si="61"/>
        <v>0</v>
      </c>
      <c r="AC60" s="1002"/>
      <c r="AD60" s="1002"/>
      <c r="AE60" s="1002"/>
      <c r="AF60" s="1002"/>
      <c r="AG60" s="1002"/>
      <c r="AH60" s="1002"/>
      <c r="AI60" s="1002"/>
      <c r="AJ60" s="1002"/>
      <c r="AK60" s="1002"/>
      <c r="AL60" s="1002"/>
      <c r="AM60" s="1002"/>
      <c r="AN60" s="1002"/>
      <c r="AO60" s="1002"/>
      <c r="AP60" s="1002"/>
      <c r="AQ60" s="1002"/>
      <c r="AR60" s="1002"/>
      <c r="AS60" s="1002"/>
      <c r="AT60" s="1002"/>
      <c r="AU60" s="1005">
        <f t="shared" si="3"/>
        <v>1</v>
      </c>
      <c r="AV60" s="1002">
        <f t="shared" si="62"/>
        <v>20000000</v>
      </c>
      <c r="AW60" s="1002">
        <f t="shared" si="71"/>
        <v>0</v>
      </c>
      <c r="AX60" s="1002">
        <f t="shared" si="71"/>
        <v>0</v>
      </c>
      <c r="AY60" s="1002">
        <f t="shared" si="71"/>
        <v>0</v>
      </c>
      <c r="AZ60" s="1002">
        <f t="shared" si="63"/>
        <v>0</v>
      </c>
      <c r="BA60" s="1002">
        <f t="shared" si="63"/>
        <v>0</v>
      </c>
      <c r="BB60" s="1002">
        <f t="shared" si="63"/>
        <v>0</v>
      </c>
      <c r="BC60" s="1002">
        <f>+N60-AI60</f>
        <v>0</v>
      </c>
      <c r="BD60" s="1002">
        <f t="shared" si="63"/>
        <v>0</v>
      </c>
      <c r="BE60" s="1002">
        <f t="shared" si="63"/>
        <v>0</v>
      </c>
      <c r="BF60" s="1002">
        <f t="shared" si="63"/>
        <v>0</v>
      </c>
      <c r="BG60" s="1002">
        <f t="shared" si="63"/>
        <v>0</v>
      </c>
      <c r="BH60" s="1002">
        <f t="shared" si="63"/>
        <v>20000000</v>
      </c>
      <c r="BI60" s="1002">
        <f t="shared" si="63"/>
        <v>0</v>
      </c>
      <c r="BJ60" s="1002">
        <f t="shared" si="63"/>
        <v>0</v>
      </c>
      <c r="BK60" s="1002">
        <f t="shared" si="63"/>
        <v>0</v>
      </c>
      <c r="BL60" s="1002">
        <f>+W60-AR60</f>
        <v>0</v>
      </c>
      <c r="BM60" s="1002"/>
      <c r="BN60" s="1002">
        <f t="shared" si="64"/>
        <v>0</v>
      </c>
      <c r="BO60" s="1005">
        <f t="shared" si="8"/>
        <v>0</v>
      </c>
      <c r="BP60" s="1002">
        <f t="shared" si="65"/>
        <v>0</v>
      </c>
      <c r="BQ60" s="1002"/>
      <c r="BR60" s="1002"/>
      <c r="BS60" s="1002"/>
      <c r="BT60" s="1002"/>
      <c r="BU60" s="1002"/>
      <c r="BV60" s="1002"/>
      <c r="BW60" s="1002"/>
      <c r="BX60" s="1002"/>
      <c r="BY60" s="1002"/>
      <c r="BZ60" s="1002"/>
      <c r="CA60" s="1002"/>
      <c r="CB60" s="1002"/>
      <c r="CC60" s="1002"/>
      <c r="CD60" s="1002"/>
      <c r="CE60" s="1002"/>
      <c r="CF60" s="1002"/>
      <c r="CG60" s="1002"/>
      <c r="CH60" s="1002"/>
      <c r="CI60" s="1005">
        <f t="shared" si="66"/>
        <v>1</v>
      </c>
      <c r="CJ60" s="1002">
        <f t="shared" si="67"/>
        <v>20000000</v>
      </c>
      <c r="CK60" s="1002">
        <f t="shared" si="68"/>
        <v>0</v>
      </c>
      <c r="CL60" s="1002">
        <f t="shared" si="68"/>
        <v>0</v>
      </c>
      <c r="CM60" s="1002">
        <f t="shared" si="68"/>
        <v>0</v>
      </c>
      <c r="CN60" s="1002">
        <f t="shared" si="68"/>
        <v>0</v>
      </c>
      <c r="CO60" s="1002">
        <f t="shared" si="68"/>
        <v>0</v>
      </c>
      <c r="CP60" s="1002">
        <f t="shared" si="68"/>
        <v>0</v>
      </c>
      <c r="CQ60" s="1002">
        <f t="shared" si="72"/>
        <v>0</v>
      </c>
      <c r="CR60" s="1002">
        <f t="shared" si="72"/>
        <v>0</v>
      </c>
      <c r="CS60" s="1002">
        <f t="shared" si="72"/>
        <v>0</v>
      </c>
      <c r="CT60" s="1002">
        <f t="shared" si="69"/>
        <v>0</v>
      </c>
      <c r="CU60" s="1002">
        <f t="shared" si="69"/>
        <v>0</v>
      </c>
      <c r="CV60" s="1002">
        <f t="shared" si="69"/>
        <v>20000000</v>
      </c>
      <c r="CW60" s="1002">
        <f t="shared" si="70"/>
        <v>0</v>
      </c>
      <c r="CX60" s="1002">
        <f t="shared" si="70"/>
        <v>0</v>
      </c>
      <c r="CY60" s="1002">
        <f t="shared" si="70"/>
        <v>0</v>
      </c>
      <c r="CZ60" s="1002">
        <f t="shared" si="70"/>
        <v>0</v>
      </c>
      <c r="DA60" s="1030">
        <f t="shared" si="70"/>
        <v>0</v>
      </c>
      <c r="DB60" s="1002">
        <f t="shared" si="70"/>
        <v>0</v>
      </c>
    </row>
    <row r="61" spans="1:107" ht="51" customHeight="1" x14ac:dyDescent="0.25">
      <c r="A61" s="1508"/>
      <c r="B61" s="1492" t="s">
        <v>4614</v>
      </c>
      <c r="C61" s="1047" t="s">
        <v>4365</v>
      </c>
      <c r="D61" s="1008" t="s">
        <v>4521</v>
      </c>
      <c r="E61" s="1034">
        <v>520</v>
      </c>
      <c r="F61" s="1049" t="s">
        <v>3350</v>
      </c>
      <c r="G61" s="1002">
        <f t="shared" si="60"/>
        <v>228450721</v>
      </c>
      <c r="H61" s="944"/>
      <c r="I61" s="944"/>
      <c r="J61" s="944"/>
      <c r="K61" s="1002">
        <v>228450721</v>
      </c>
      <c r="L61" s="1002"/>
      <c r="M61" s="1002"/>
      <c r="N61" s="1002"/>
      <c r="O61" s="1002"/>
      <c r="P61" s="1002"/>
      <c r="Q61" s="1002"/>
      <c r="R61" s="1002"/>
      <c r="S61" s="1002"/>
      <c r="T61" s="1002"/>
      <c r="U61" s="1002"/>
      <c r="V61" s="1002"/>
      <c r="W61" s="1002"/>
      <c r="X61" s="1002"/>
      <c r="Y61" s="1002"/>
      <c r="AA61" s="1005">
        <f t="shared" si="1"/>
        <v>0</v>
      </c>
      <c r="AB61" s="1002">
        <f t="shared" si="61"/>
        <v>0</v>
      </c>
      <c r="AC61" s="1002"/>
      <c r="AD61" s="1002"/>
      <c r="AE61" s="1002"/>
      <c r="AF61" s="1002"/>
      <c r="AG61" s="1002"/>
      <c r="AH61" s="1002"/>
      <c r="AI61" s="1002"/>
      <c r="AJ61" s="1002"/>
      <c r="AK61" s="1002"/>
      <c r="AL61" s="1002"/>
      <c r="AM61" s="1002"/>
      <c r="AN61" s="1002"/>
      <c r="AO61" s="1002"/>
      <c r="AP61" s="1002"/>
      <c r="AQ61" s="1002"/>
      <c r="AR61" s="1002"/>
      <c r="AS61" s="1002"/>
      <c r="AT61" s="1002"/>
      <c r="AU61" s="1005">
        <f t="shared" si="3"/>
        <v>1</v>
      </c>
      <c r="AV61" s="1002">
        <f t="shared" si="62"/>
        <v>228450721</v>
      </c>
      <c r="AW61" s="1002">
        <f t="shared" si="71"/>
        <v>0</v>
      </c>
      <c r="AX61" s="1002">
        <f t="shared" si="71"/>
        <v>0</v>
      </c>
      <c r="AY61" s="1002">
        <f t="shared" si="71"/>
        <v>0</v>
      </c>
      <c r="AZ61" s="1002">
        <f t="shared" si="63"/>
        <v>228450721</v>
      </c>
      <c r="BA61" s="1002">
        <f t="shared" si="63"/>
        <v>0</v>
      </c>
      <c r="BB61" s="1002">
        <f t="shared" si="63"/>
        <v>0</v>
      </c>
      <c r="BC61" s="1002">
        <f>N61-AI61</f>
        <v>0</v>
      </c>
      <c r="BD61" s="1002">
        <f t="shared" si="63"/>
        <v>0</v>
      </c>
      <c r="BE61" s="1002">
        <f t="shared" si="63"/>
        <v>0</v>
      </c>
      <c r="BF61" s="1002">
        <f t="shared" si="63"/>
        <v>0</v>
      </c>
      <c r="BG61" s="1002">
        <f t="shared" si="63"/>
        <v>0</v>
      </c>
      <c r="BH61" s="1002">
        <f t="shared" si="63"/>
        <v>0</v>
      </c>
      <c r="BI61" s="1002">
        <f>T61-AO61</f>
        <v>0</v>
      </c>
      <c r="BJ61" s="1002">
        <f t="shared" si="63"/>
        <v>0</v>
      </c>
      <c r="BK61" s="1002">
        <f t="shared" si="63"/>
        <v>0</v>
      </c>
      <c r="BL61" s="1002"/>
      <c r="BM61" s="1002"/>
      <c r="BN61" s="1002">
        <f t="shared" si="64"/>
        <v>0</v>
      </c>
      <c r="BO61" s="1005">
        <f t="shared" si="8"/>
        <v>0</v>
      </c>
      <c r="BP61" s="1002">
        <f t="shared" si="65"/>
        <v>0</v>
      </c>
      <c r="BQ61" s="1002"/>
      <c r="BR61" s="1002"/>
      <c r="BS61" s="1002"/>
      <c r="BT61" s="1002"/>
      <c r="BU61" s="1002"/>
      <c r="BV61" s="1002"/>
      <c r="BW61" s="1002"/>
      <c r="BX61" s="1002"/>
      <c r="BY61" s="1002"/>
      <c r="BZ61" s="1002"/>
      <c r="CA61" s="1002"/>
      <c r="CB61" s="1002"/>
      <c r="CC61" s="1002"/>
      <c r="CD61" s="1002"/>
      <c r="CE61" s="1002"/>
      <c r="CF61" s="1002"/>
      <c r="CG61" s="1002"/>
      <c r="CH61" s="1002"/>
      <c r="CI61" s="1005">
        <f t="shared" si="66"/>
        <v>1</v>
      </c>
      <c r="CJ61" s="1002">
        <f t="shared" si="67"/>
        <v>228450721</v>
      </c>
      <c r="CK61" s="1002">
        <f t="shared" si="68"/>
        <v>0</v>
      </c>
      <c r="CL61" s="1002">
        <f t="shared" si="68"/>
        <v>0</v>
      </c>
      <c r="CM61" s="1002">
        <f t="shared" si="68"/>
        <v>0</v>
      </c>
      <c r="CN61" s="1002">
        <f t="shared" si="68"/>
        <v>228450721</v>
      </c>
      <c r="CO61" s="1002">
        <f t="shared" si="68"/>
        <v>0</v>
      </c>
      <c r="CP61" s="1002">
        <f t="shared" si="68"/>
        <v>0</v>
      </c>
      <c r="CQ61" s="1002">
        <f t="shared" si="72"/>
        <v>0</v>
      </c>
      <c r="CR61" s="1002">
        <f t="shared" si="72"/>
        <v>0</v>
      </c>
      <c r="CS61" s="1002">
        <f t="shared" si="72"/>
        <v>0</v>
      </c>
      <c r="CT61" s="1002">
        <f t="shared" si="69"/>
        <v>0</v>
      </c>
      <c r="CU61" s="1002">
        <f t="shared" si="69"/>
        <v>0</v>
      </c>
      <c r="CV61" s="1002">
        <f t="shared" si="69"/>
        <v>0</v>
      </c>
      <c r="CW61" s="1002">
        <f t="shared" si="70"/>
        <v>0</v>
      </c>
      <c r="CX61" s="1002">
        <f t="shared" si="70"/>
        <v>0</v>
      </c>
      <c r="CY61" s="1002">
        <f t="shared" si="70"/>
        <v>0</v>
      </c>
      <c r="CZ61" s="1002">
        <f t="shared" si="70"/>
        <v>0</v>
      </c>
      <c r="DA61" s="1030">
        <f t="shared" si="70"/>
        <v>0</v>
      </c>
      <c r="DB61" s="1002">
        <f t="shared" si="70"/>
        <v>0</v>
      </c>
    </row>
    <row r="62" spans="1:107" ht="50.25" customHeight="1" x14ac:dyDescent="0.25">
      <c r="A62" s="1508"/>
      <c r="B62" s="1493"/>
      <c r="C62" s="1047" t="s">
        <v>4366</v>
      </c>
      <c r="D62" s="1008" t="s">
        <v>4522</v>
      </c>
      <c r="E62" s="1034">
        <v>520</v>
      </c>
      <c r="F62" s="1049" t="s">
        <v>3350</v>
      </c>
      <c r="G62" s="1002">
        <f t="shared" si="60"/>
        <v>228450721</v>
      </c>
      <c r="H62" s="1007"/>
      <c r="I62" s="944"/>
      <c r="J62" s="944"/>
      <c r="K62" s="1002">
        <v>28450721</v>
      </c>
      <c r="L62" s="1002"/>
      <c r="M62" s="1002"/>
      <c r="N62" s="1002"/>
      <c r="O62" s="1002"/>
      <c r="P62" s="1002"/>
      <c r="Q62" s="1002"/>
      <c r="R62" s="1002">
        <v>200000000</v>
      </c>
      <c r="S62" s="1002"/>
      <c r="T62" s="1002"/>
      <c r="U62" s="1002"/>
      <c r="V62" s="1002"/>
      <c r="W62" s="1002"/>
      <c r="X62" s="1002"/>
      <c r="Y62" s="1002"/>
      <c r="AA62" s="1005">
        <f t="shared" si="1"/>
        <v>0.74029959397676837</v>
      </c>
      <c r="AB62" s="1002">
        <f t="shared" si="61"/>
        <v>169121976</v>
      </c>
      <c r="AC62" s="1002"/>
      <c r="AD62" s="1002"/>
      <c r="AE62" s="1002"/>
      <c r="AF62" s="1002">
        <f>+'[7]ENERO 2016'!$O$684</f>
        <v>28450721</v>
      </c>
      <c r="AG62" s="1002"/>
      <c r="AH62" s="1002"/>
      <c r="AI62" s="1002"/>
      <c r="AJ62" s="1002"/>
      <c r="AK62" s="1002"/>
      <c r="AL62" s="1002"/>
      <c r="AM62" s="1002">
        <f>+'[7]ENERO 2016'!$V$684</f>
        <v>140671255</v>
      </c>
      <c r="AN62" s="1002"/>
      <c r="AO62" s="1002"/>
      <c r="AP62" s="1002"/>
      <c r="AQ62" s="1002"/>
      <c r="AR62" s="1002"/>
      <c r="AS62" s="1002"/>
      <c r="AT62" s="1002"/>
      <c r="AU62" s="1005">
        <f t="shared" si="3"/>
        <v>0.25970040602323163</v>
      </c>
      <c r="AV62" s="1002">
        <f t="shared" si="62"/>
        <v>59328745</v>
      </c>
      <c r="AW62" s="1002">
        <f t="shared" si="71"/>
        <v>0</v>
      </c>
      <c r="AX62" s="1002">
        <f t="shared" si="71"/>
        <v>0</v>
      </c>
      <c r="AY62" s="1002">
        <f t="shared" si="71"/>
        <v>0</v>
      </c>
      <c r="AZ62" s="1002">
        <f t="shared" si="63"/>
        <v>0</v>
      </c>
      <c r="BA62" s="1002">
        <f t="shared" si="63"/>
        <v>0</v>
      </c>
      <c r="BB62" s="1002">
        <f t="shared" si="63"/>
        <v>0</v>
      </c>
      <c r="BC62" s="1002">
        <f>N62-AI62</f>
        <v>0</v>
      </c>
      <c r="BD62" s="1002">
        <f t="shared" si="63"/>
        <v>0</v>
      </c>
      <c r="BE62" s="1002">
        <f t="shared" si="63"/>
        <v>0</v>
      </c>
      <c r="BF62" s="1002">
        <f t="shared" si="63"/>
        <v>0</v>
      </c>
      <c r="BG62" s="1002">
        <f t="shared" si="63"/>
        <v>59328745</v>
      </c>
      <c r="BH62" s="1002">
        <f t="shared" si="63"/>
        <v>0</v>
      </c>
      <c r="BI62" s="1002">
        <f>T62-AO62</f>
        <v>0</v>
      </c>
      <c r="BJ62" s="1002">
        <f t="shared" si="63"/>
        <v>0</v>
      </c>
      <c r="BK62" s="1002">
        <f t="shared" si="63"/>
        <v>0</v>
      </c>
      <c r="BL62" s="1002"/>
      <c r="BM62" s="1002"/>
      <c r="BN62" s="1002">
        <f t="shared" si="64"/>
        <v>0</v>
      </c>
      <c r="BO62" s="1005">
        <f t="shared" si="8"/>
        <v>0.54694691464773271</v>
      </c>
      <c r="BP62" s="1002">
        <f t="shared" si="65"/>
        <v>124950417</v>
      </c>
      <c r="BQ62" s="1002"/>
      <c r="BR62" s="1002"/>
      <c r="BS62" s="1002"/>
      <c r="BT62" s="1002">
        <f>+'[7]ENERO 2016'!$H$685</f>
        <v>21537083</v>
      </c>
      <c r="BU62" s="1002"/>
      <c r="BV62" s="1002"/>
      <c r="BW62" s="1002"/>
      <c r="BX62" s="1002"/>
      <c r="BY62" s="1002"/>
      <c r="BZ62" s="1002"/>
      <c r="CA62" s="1002">
        <f>+'[7]ENERO 2016'!$H$682-'[7]ENERO 2016'!$H$685</f>
        <v>103413334</v>
      </c>
      <c r="CB62" s="1002"/>
      <c r="CC62" s="1002"/>
      <c r="CD62" s="1002"/>
      <c r="CE62" s="1002"/>
      <c r="CF62" s="1002"/>
      <c r="CG62" s="1002"/>
      <c r="CH62" s="1002"/>
      <c r="CI62" s="1005">
        <f t="shared" si="66"/>
        <v>0.45305308535226729</v>
      </c>
      <c r="CJ62" s="1002">
        <f t="shared" si="67"/>
        <v>103500304</v>
      </c>
      <c r="CK62" s="1002">
        <f t="shared" si="68"/>
        <v>0</v>
      </c>
      <c r="CL62" s="1002">
        <f t="shared" si="68"/>
        <v>0</v>
      </c>
      <c r="CM62" s="1002">
        <f t="shared" si="68"/>
        <v>0</v>
      </c>
      <c r="CN62" s="1002">
        <f t="shared" si="68"/>
        <v>6913638</v>
      </c>
      <c r="CO62" s="1002">
        <f t="shared" si="68"/>
        <v>0</v>
      </c>
      <c r="CP62" s="1002">
        <f t="shared" si="68"/>
        <v>0</v>
      </c>
      <c r="CQ62" s="1002">
        <f t="shared" si="72"/>
        <v>0</v>
      </c>
      <c r="CR62" s="1002">
        <f t="shared" si="72"/>
        <v>0</v>
      </c>
      <c r="CS62" s="1002">
        <f t="shared" si="72"/>
        <v>0</v>
      </c>
      <c r="CT62" s="1002">
        <f t="shared" si="69"/>
        <v>0</v>
      </c>
      <c r="CU62" s="1002">
        <f t="shared" si="69"/>
        <v>96586666</v>
      </c>
      <c r="CV62" s="1002">
        <f t="shared" si="69"/>
        <v>0</v>
      </c>
      <c r="CW62" s="1002">
        <f t="shared" si="70"/>
        <v>0</v>
      </c>
      <c r="CX62" s="1002">
        <f t="shared" si="70"/>
        <v>0</v>
      </c>
      <c r="CY62" s="1002">
        <f t="shared" si="70"/>
        <v>0</v>
      </c>
      <c r="CZ62" s="1002">
        <f t="shared" si="70"/>
        <v>0</v>
      </c>
      <c r="DA62" s="1030">
        <f t="shared" si="70"/>
        <v>0</v>
      </c>
      <c r="DB62" s="1002">
        <f t="shared" si="70"/>
        <v>0</v>
      </c>
    </row>
    <row r="63" spans="1:107" ht="39" customHeight="1" x14ac:dyDescent="0.25">
      <c r="A63" s="1508"/>
      <c r="B63" s="1493"/>
      <c r="C63" s="1047" t="s">
        <v>4367</v>
      </c>
      <c r="D63" s="1008" t="s">
        <v>4607</v>
      </c>
      <c r="E63" s="1034">
        <v>520</v>
      </c>
      <c r="F63" s="1049" t="s">
        <v>4526</v>
      </c>
      <c r="G63" s="1002">
        <f t="shared" si="60"/>
        <v>8000000</v>
      </c>
      <c r="H63" s="944"/>
      <c r="I63" s="944"/>
      <c r="J63" s="944"/>
      <c r="K63" s="944"/>
      <c r="L63" s="1002"/>
      <c r="M63" s="1002"/>
      <c r="N63" s="1002"/>
      <c r="O63" s="1002"/>
      <c r="P63" s="1002"/>
      <c r="Q63" s="1002"/>
      <c r="R63" s="1002"/>
      <c r="S63" s="1002"/>
      <c r="T63" s="1002"/>
      <c r="U63" s="1002"/>
      <c r="V63" s="1002"/>
      <c r="W63" s="1002"/>
      <c r="X63" s="1002"/>
      <c r="Y63" s="1002">
        <v>8000000</v>
      </c>
      <c r="AA63" s="1005">
        <f t="shared" si="1"/>
        <v>0</v>
      </c>
      <c r="AB63" s="1002">
        <f t="shared" si="61"/>
        <v>0</v>
      </c>
      <c r="AC63" s="1002"/>
      <c r="AD63" s="1002"/>
      <c r="AE63" s="1002"/>
      <c r="AF63" s="1002"/>
      <c r="AG63" s="1002"/>
      <c r="AH63" s="1002"/>
      <c r="AI63" s="1002"/>
      <c r="AJ63" s="1002"/>
      <c r="AK63" s="1002"/>
      <c r="AL63" s="1002"/>
      <c r="AM63" s="1002"/>
      <c r="AN63" s="1002"/>
      <c r="AO63" s="1002"/>
      <c r="AP63" s="1002"/>
      <c r="AQ63" s="1002"/>
      <c r="AR63" s="1002"/>
      <c r="AS63" s="1002"/>
      <c r="AT63" s="1002"/>
      <c r="AU63" s="1005">
        <f t="shared" si="3"/>
        <v>1</v>
      </c>
      <c r="AV63" s="1002">
        <f t="shared" si="62"/>
        <v>8000000</v>
      </c>
      <c r="AW63" s="1002">
        <f t="shared" si="71"/>
        <v>0</v>
      </c>
      <c r="AX63" s="1002">
        <f t="shared" si="71"/>
        <v>0</v>
      </c>
      <c r="AY63" s="1002">
        <f t="shared" si="71"/>
        <v>0</v>
      </c>
      <c r="AZ63" s="1002">
        <f t="shared" si="63"/>
        <v>0</v>
      </c>
      <c r="BA63" s="1002">
        <f t="shared" si="63"/>
        <v>0</v>
      </c>
      <c r="BB63" s="1002">
        <f t="shared" si="63"/>
        <v>0</v>
      </c>
      <c r="BC63" s="1002">
        <f>N63-AI63</f>
        <v>0</v>
      </c>
      <c r="BD63" s="1002">
        <f t="shared" si="63"/>
        <v>0</v>
      </c>
      <c r="BE63" s="1002">
        <f t="shared" si="63"/>
        <v>0</v>
      </c>
      <c r="BF63" s="1002">
        <f t="shared" si="63"/>
        <v>0</v>
      </c>
      <c r="BG63" s="1002">
        <f t="shared" si="63"/>
        <v>0</v>
      </c>
      <c r="BH63" s="1002">
        <f t="shared" si="63"/>
        <v>0</v>
      </c>
      <c r="BI63" s="1002">
        <f>T63-AO63</f>
        <v>0</v>
      </c>
      <c r="BJ63" s="1002">
        <f t="shared" si="63"/>
        <v>0</v>
      </c>
      <c r="BK63" s="1002">
        <f t="shared" si="63"/>
        <v>0</v>
      </c>
      <c r="BL63" s="1002"/>
      <c r="BM63" s="1002"/>
      <c r="BN63" s="1002">
        <f t="shared" si="64"/>
        <v>8000000</v>
      </c>
      <c r="BO63" s="1005">
        <f t="shared" si="8"/>
        <v>0</v>
      </c>
      <c r="BP63" s="1002">
        <f t="shared" si="65"/>
        <v>0</v>
      </c>
      <c r="BQ63" s="1002"/>
      <c r="BR63" s="1002"/>
      <c r="BS63" s="1002"/>
      <c r="BT63" s="1002"/>
      <c r="BU63" s="1002"/>
      <c r="BV63" s="1002"/>
      <c r="BW63" s="1002"/>
      <c r="BX63" s="1002"/>
      <c r="BY63" s="1002"/>
      <c r="BZ63" s="1002"/>
      <c r="CA63" s="1002"/>
      <c r="CB63" s="1002"/>
      <c r="CC63" s="1002"/>
      <c r="CD63" s="1002"/>
      <c r="CE63" s="1002"/>
      <c r="CF63" s="1002"/>
      <c r="CG63" s="1002"/>
      <c r="CH63" s="1002"/>
      <c r="CI63" s="1005">
        <f t="shared" si="66"/>
        <v>1</v>
      </c>
      <c r="CJ63" s="1002">
        <f t="shared" si="67"/>
        <v>8000000</v>
      </c>
      <c r="CK63" s="1002">
        <f t="shared" si="68"/>
        <v>0</v>
      </c>
      <c r="CL63" s="1002">
        <f t="shared" si="68"/>
        <v>0</v>
      </c>
      <c r="CM63" s="1002">
        <f t="shared" si="68"/>
        <v>0</v>
      </c>
      <c r="CN63" s="1002">
        <f t="shared" si="68"/>
        <v>0</v>
      </c>
      <c r="CO63" s="1002">
        <f t="shared" si="68"/>
        <v>0</v>
      </c>
      <c r="CP63" s="1002">
        <f t="shared" si="68"/>
        <v>0</v>
      </c>
      <c r="CQ63" s="1002">
        <f t="shared" si="72"/>
        <v>0</v>
      </c>
      <c r="CR63" s="1002">
        <f t="shared" si="72"/>
        <v>0</v>
      </c>
      <c r="CS63" s="1002">
        <f t="shared" si="72"/>
        <v>0</v>
      </c>
      <c r="CT63" s="1002">
        <f t="shared" si="69"/>
        <v>0</v>
      </c>
      <c r="CU63" s="1002">
        <f t="shared" si="69"/>
        <v>0</v>
      </c>
      <c r="CV63" s="1002">
        <f t="shared" si="69"/>
        <v>0</v>
      </c>
      <c r="CW63" s="1002">
        <f t="shared" si="70"/>
        <v>0</v>
      </c>
      <c r="CX63" s="1002">
        <f t="shared" si="70"/>
        <v>0</v>
      </c>
      <c r="CY63" s="1002">
        <f t="shared" si="70"/>
        <v>0</v>
      </c>
      <c r="CZ63" s="1002">
        <f t="shared" si="70"/>
        <v>0</v>
      </c>
      <c r="DA63" s="1030">
        <f t="shared" si="70"/>
        <v>0</v>
      </c>
      <c r="DB63" s="1002">
        <f t="shared" si="70"/>
        <v>8000000</v>
      </c>
    </row>
    <row r="64" spans="1:107" ht="37.5" customHeight="1" x14ac:dyDescent="0.25">
      <c r="A64" s="1508"/>
      <c r="B64" s="1493"/>
      <c r="C64" s="1047" t="s">
        <v>4368</v>
      </c>
      <c r="D64" s="1008" t="s">
        <v>4523</v>
      </c>
      <c r="E64" s="1034">
        <v>520</v>
      </c>
      <c r="F64" s="1049" t="s">
        <v>4526</v>
      </c>
      <c r="G64" s="1002">
        <f t="shared" si="60"/>
        <v>5000000</v>
      </c>
      <c r="H64" s="944"/>
      <c r="I64" s="944"/>
      <c r="J64" s="944"/>
      <c r="K64" s="944"/>
      <c r="L64" s="1002"/>
      <c r="M64" s="1002"/>
      <c r="N64" s="1002"/>
      <c r="O64" s="1002"/>
      <c r="P64" s="1002"/>
      <c r="Q64" s="1002"/>
      <c r="R64" s="1002"/>
      <c r="S64" s="1002"/>
      <c r="T64" s="1002"/>
      <c r="U64" s="1002"/>
      <c r="V64" s="1002"/>
      <c r="W64" s="1002"/>
      <c r="X64" s="1002"/>
      <c r="Y64" s="1002">
        <v>5000000</v>
      </c>
      <c r="AA64" s="1005">
        <f t="shared" si="1"/>
        <v>0</v>
      </c>
      <c r="AB64" s="1002">
        <f t="shared" si="61"/>
        <v>0</v>
      </c>
      <c r="AC64" s="1002"/>
      <c r="AD64" s="1002"/>
      <c r="AE64" s="1002"/>
      <c r="AF64" s="1002"/>
      <c r="AG64" s="1002"/>
      <c r="AH64" s="1002"/>
      <c r="AI64" s="1002"/>
      <c r="AJ64" s="1002"/>
      <c r="AK64" s="1002"/>
      <c r="AL64" s="1002"/>
      <c r="AM64" s="1002"/>
      <c r="AN64" s="1002"/>
      <c r="AO64" s="1002"/>
      <c r="AP64" s="1002"/>
      <c r="AQ64" s="1002"/>
      <c r="AR64" s="1002"/>
      <c r="AS64" s="1002"/>
      <c r="AT64" s="1002"/>
      <c r="AU64" s="1005">
        <f t="shared" si="3"/>
        <v>1</v>
      </c>
      <c r="AV64" s="1002">
        <f t="shared" si="62"/>
        <v>5000000</v>
      </c>
      <c r="AW64" s="1002">
        <f t="shared" si="71"/>
        <v>0</v>
      </c>
      <c r="AX64" s="1002">
        <f t="shared" si="71"/>
        <v>0</v>
      </c>
      <c r="AY64" s="1002">
        <f t="shared" si="71"/>
        <v>0</v>
      </c>
      <c r="AZ64" s="1002">
        <f t="shared" si="63"/>
        <v>0</v>
      </c>
      <c r="BA64" s="1002">
        <f t="shared" si="63"/>
        <v>0</v>
      </c>
      <c r="BB64" s="1002">
        <f t="shared" si="63"/>
        <v>0</v>
      </c>
      <c r="BC64" s="1002">
        <f>N64-AI64</f>
        <v>0</v>
      </c>
      <c r="BD64" s="1002">
        <f t="shared" si="63"/>
        <v>0</v>
      </c>
      <c r="BE64" s="1002">
        <f t="shared" si="63"/>
        <v>0</v>
      </c>
      <c r="BF64" s="1002">
        <f t="shared" si="63"/>
        <v>0</v>
      </c>
      <c r="BG64" s="1002">
        <f t="shared" si="63"/>
        <v>0</v>
      </c>
      <c r="BH64" s="1002">
        <f t="shared" si="63"/>
        <v>0</v>
      </c>
      <c r="BI64" s="1002">
        <f>T64-AO64</f>
        <v>0</v>
      </c>
      <c r="BJ64" s="1002">
        <f t="shared" si="63"/>
        <v>0</v>
      </c>
      <c r="BK64" s="1002">
        <f t="shared" si="63"/>
        <v>0</v>
      </c>
      <c r="BL64" s="1002"/>
      <c r="BM64" s="1002"/>
      <c r="BN64" s="1002">
        <f t="shared" si="64"/>
        <v>5000000</v>
      </c>
      <c r="BO64" s="1005">
        <f t="shared" si="8"/>
        <v>0</v>
      </c>
      <c r="BP64" s="1002">
        <f t="shared" si="65"/>
        <v>0</v>
      </c>
      <c r="BQ64" s="1002"/>
      <c r="BR64" s="1002"/>
      <c r="BS64" s="1002"/>
      <c r="BT64" s="1002"/>
      <c r="BU64" s="1002"/>
      <c r="BV64" s="1002"/>
      <c r="BW64" s="1002"/>
      <c r="BX64" s="1002"/>
      <c r="BY64" s="1002"/>
      <c r="BZ64" s="1002"/>
      <c r="CA64" s="1002"/>
      <c r="CB64" s="1002"/>
      <c r="CC64" s="1002"/>
      <c r="CD64" s="1002"/>
      <c r="CE64" s="1002"/>
      <c r="CF64" s="1002"/>
      <c r="CG64" s="1002"/>
      <c r="CH64" s="1002"/>
      <c r="CI64" s="1005">
        <f t="shared" si="66"/>
        <v>1</v>
      </c>
      <c r="CJ64" s="1002">
        <f t="shared" si="67"/>
        <v>5000000</v>
      </c>
      <c r="CK64" s="1002">
        <f t="shared" si="68"/>
        <v>0</v>
      </c>
      <c r="CL64" s="1002">
        <f t="shared" si="68"/>
        <v>0</v>
      </c>
      <c r="CM64" s="1002">
        <f t="shared" si="68"/>
        <v>0</v>
      </c>
      <c r="CN64" s="1002">
        <f t="shared" si="68"/>
        <v>0</v>
      </c>
      <c r="CO64" s="1002">
        <f t="shared" si="68"/>
        <v>0</v>
      </c>
      <c r="CP64" s="1002">
        <f t="shared" si="68"/>
        <v>0</v>
      </c>
      <c r="CQ64" s="1002">
        <f t="shared" si="72"/>
        <v>0</v>
      </c>
      <c r="CR64" s="1002">
        <f t="shared" si="72"/>
        <v>0</v>
      </c>
      <c r="CS64" s="1002">
        <f t="shared" si="72"/>
        <v>0</v>
      </c>
      <c r="CT64" s="1002">
        <f t="shared" si="69"/>
        <v>0</v>
      </c>
      <c r="CU64" s="1002">
        <f t="shared" si="69"/>
        <v>0</v>
      </c>
      <c r="CV64" s="1002">
        <f t="shared" si="69"/>
        <v>0</v>
      </c>
      <c r="CW64" s="1002">
        <f t="shared" si="70"/>
        <v>0</v>
      </c>
      <c r="CX64" s="1002">
        <f t="shared" si="70"/>
        <v>0</v>
      </c>
      <c r="CY64" s="1002">
        <f t="shared" si="70"/>
        <v>0</v>
      </c>
      <c r="CZ64" s="1002">
        <f t="shared" si="70"/>
        <v>0</v>
      </c>
      <c r="DA64" s="1030">
        <f t="shared" si="70"/>
        <v>0</v>
      </c>
      <c r="DB64" s="1002">
        <f t="shared" si="70"/>
        <v>5000000</v>
      </c>
    </row>
    <row r="65" spans="1:106" ht="36" customHeight="1" x14ac:dyDescent="0.25">
      <c r="A65" s="1508"/>
      <c r="B65" s="1493"/>
      <c r="C65" s="1047" t="s">
        <v>4369</v>
      </c>
      <c r="D65" s="1008" t="s">
        <v>4524</v>
      </c>
      <c r="E65" s="1034">
        <v>520</v>
      </c>
      <c r="F65" s="1049" t="s">
        <v>4526</v>
      </c>
      <c r="G65" s="1002">
        <f t="shared" si="60"/>
        <v>7000000</v>
      </c>
      <c r="H65" s="944"/>
      <c r="I65" s="944"/>
      <c r="J65" s="944"/>
      <c r="K65" s="944"/>
      <c r="L65" s="1002"/>
      <c r="M65" s="1002"/>
      <c r="N65" s="1002"/>
      <c r="O65" s="1002"/>
      <c r="P65" s="1002"/>
      <c r="Q65" s="1002"/>
      <c r="R65" s="1002"/>
      <c r="S65" s="1002"/>
      <c r="T65" s="1002"/>
      <c r="U65" s="1002"/>
      <c r="V65" s="1002"/>
      <c r="W65" s="1002"/>
      <c r="X65" s="1002"/>
      <c r="Y65" s="1002">
        <v>7000000</v>
      </c>
      <c r="Z65" s="203"/>
      <c r="AA65" s="1005">
        <f t="shared" si="1"/>
        <v>0</v>
      </c>
      <c r="AB65" s="1002">
        <f t="shared" si="61"/>
        <v>0</v>
      </c>
      <c r="AC65" s="1002"/>
      <c r="AD65" s="1002"/>
      <c r="AE65" s="1002"/>
      <c r="AF65" s="1002"/>
      <c r="AG65" s="1002"/>
      <c r="AH65" s="1002"/>
      <c r="AI65" s="1002"/>
      <c r="AJ65" s="1002"/>
      <c r="AK65" s="1002"/>
      <c r="AL65" s="1002"/>
      <c r="AM65" s="1002"/>
      <c r="AN65" s="1002"/>
      <c r="AO65" s="1002"/>
      <c r="AP65" s="1002"/>
      <c r="AQ65" s="1002"/>
      <c r="AR65" s="1002"/>
      <c r="AS65" s="1002"/>
      <c r="AT65" s="1002"/>
      <c r="AU65" s="1005">
        <f t="shared" si="3"/>
        <v>1</v>
      </c>
      <c r="AV65" s="1002">
        <f t="shared" si="62"/>
        <v>7000000</v>
      </c>
      <c r="AW65" s="1002">
        <f t="shared" si="71"/>
        <v>0</v>
      </c>
      <c r="AX65" s="1002">
        <f t="shared" si="71"/>
        <v>0</v>
      </c>
      <c r="AY65" s="1002">
        <f t="shared" si="71"/>
        <v>0</v>
      </c>
      <c r="AZ65" s="1002">
        <f t="shared" si="63"/>
        <v>0</v>
      </c>
      <c r="BA65" s="1002">
        <f t="shared" si="63"/>
        <v>0</v>
      </c>
      <c r="BB65" s="1002">
        <f t="shared" si="63"/>
        <v>0</v>
      </c>
      <c r="BC65" s="1002">
        <f t="shared" si="63"/>
        <v>0</v>
      </c>
      <c r="BD65" s="1002">
        <f t="shared" si="63"/>
        <v>0</v>
      </c>
      <c r="BE65" s="1002">
        <f t="shared" si="63"/>
        <v>0</v>
      </c>
      <c r="BF65" s="1002">
        <f t="shared" si="63"/>
        <v>0</v>
      </c>
      <c r="BG65" s="1002">
        <f t="shared" si="63"/>
        <v>0</v>
      </c>
      <c r="BH65" s="1002">
        <f t="shared" si="63"/>
        <v>0</v>
      </c>
      <c r="BI65" s="1002">
        <f t="shared" si="63"/>
        <v>0</v>
      </c>
      <c r="BJ65" s="1002">
        <f t="shared" si="63"/>
        <v>0</v>
      </c>
      <c r="BK65" s="1002">
        <f t="shared" si="63"/>
        <v>0</v>
      </c>
      <c r="BL65" s="1002">
        <f>+W65-AR65</f>
        <v>0</v>
      </c>
      <c r="BM65" s="1002"/>
      <c r="BN65" s="1002">
        <f t="shared" si="64"/>
        <v>7000000</v>
      </c>
      <c r="BO65" s="1005">
        <f t="shared" si="8"/>
        <v>0</v>
      </c>
      <c r="BP65" s="1002">
        <f t="shared" si="65"/>
        <v>0</v>
      </c>
      <c r="BQ65" s="1002"/>
      <c r="BR65" s="1002"/>
      <c r="BS65" s="1002"/>
      <c r="BT65" s="1002"/>
      <c r="BU65" s="1002"/>
      <c r="BV65" s="1002"/>
      <c r="BW65" s="1002"/>
      <c r="BX65" s="1002"/>
      <c r="BY65" s="1002"/>
      <c r="BZ65" s="1002"/>
      <c r="CA65" s="1002"/>
      <c r="CB65" s="1002"/>
      <c r="CC65" s="1002"/>
      <c r="CD65" s="1002"/>
      <c r="CE65" s="1002"/>
      <c r="CF65" s="1002"/>
      <c r="CG65" s="1002"/>
      <c r="CH65" s="1002"/>
      <c r="CI65" s="1005">
        <f t="shared" si="66"/>
        <v>1</v>
      </c>
      <c r="CJ65" s="1002">
        <f t="shared" si="67"/>
        <v>7000000</v>
      </c>
      <c r="CK65" s="1002">
        <f t="shared" si="68"/>
        <v>0</v>
      </c>
      <c r="CL65" s="1002">
        <f t="shared" si="68"/>
        <v>0</v>
      </c>
      <c r="CM65" s="1002">
        <f t="shared" si="68"/>
        <v>0</v>
      </c>
      <c r="CN65" s="1002">
        <f t="shared" si="68"/>
        <v>0</v>
      </c>
      <c r="CO65" s="1002">
        <f t="shared" si="68"/>
        <v>0</v>
      </c>
      <c r="CP65" s="1002">
        <f>M65-BV65</f>
        <v>0</v>
      </c>
      <c r="CQ65" s="1002">
        <f t="shared" si="72"/>
        <v>0</v>
      </c>
      <c r="CR65" s="1002">
        <f t="shared" si="72"/>
        <v>0</v>
      </c>
      <c r="CS65" s="1002">
        <f t="shared" si="72"/>
        <v>0</v>
      </c>
      <c r="CT65" s="1002">
        <f t="shared" si="69"/>
        <v>0</v>
      </c>
      <c r="CU65" s="1002">
        <f t="shared" si="69"/>
        <v>0</v>
      </c>
      <c r="CV65" s="1002">
        <f t="shared" si="69"/>
        <v>0</v>
      </c>
      <c r="CW65" s="1002">
        <f t="shared" si="70"/>
        <v>0</v>
      </c>
      <c r="CX65" s="1002">
        <f t="shared" si="70"/>
        <v>0</v>
      </c>
      <c r="CY65" s="1002">
        <f t="shared" si="70"/>
        <v>0</v>
      </c>
      <c r="CZ65" s="1002">
        <f t="shared" si="70"/>
        <v>0</v>
      </c>
      <c r="DA65" s="1030">
        <f t="shared" si="70"/>
        <v>0</v>
      </c>
      <c r="DB65" s="1002">
        <f t="shared" si="70"/>
        <v>7000000</v>
      </c>
    </row>
    <row r="66" spans="1:106" ht="49.5" customHeight="1" x14ac:dyDescent="0.25">
      <c r="A66" s="1508"/>
      <c r="B66" s="1493"/>
      <c r="C66" s="1047" t="s">
        <v>4370</v>
      </c>
      <c r="D66" s="1008" t="s">
        <v>4525</v>
      </c>
      <c r="E66" s="1034">
        <v>520</v>
      </c>
      <c r="F66" s="1049" t="s">
        <v>4527</v>
      </c>
      <c r="G66" s="1002">
        <f t="shared" si="60"/>
        <v>267022558</v>
      </c>
      <c r="H66" s="944"/>
      <c r="I66" s="944"/>
      <c r="J66" s="944"/>
      <c r="K66" s="944"/>
      <c r="L66" s="1002"/>
      <c r="M66" s="1002"/>
      <c r="N66" s="1002"/>
      <c r="O66" s="1002"/>
      <c r="P66" s="1002"/>
      <c r="Q66" s="1002"/>
      <c r="R66" s="1002"/>
      <c r="S66" s="1002"/>
      <c r="T66" s="1002"/>
      <c r="U66" s="1002"/>
      <c r="V66" s="1002"/>
      <c r="W66" s="1002"/>
      <c r="X66" s="1002"/>
      <c r="Y66" s="1002">
        <v>267022558</v>
      </c>
      <c r="Z66" s="203"/>
      <c r="AA66" s="1005">
        <f t="shared" si="1"/>
        <v>0.73233455429634531</v>
      </c>
      <c r="AB66" s="1002">
        <f t="shared" si="61"/>
        <v>195549846</v>
      </c>
      <c r="AC66" s="1002"/>
      <c r="AD66" s="1002"/>
      <c r="AE66" s="1002"/>
      <c r="AF66" s="1002"/>
      <c r="AG66" s="1002"/>
      <c r="AH66" s="1002"/>
      <c r="AI66" s="1002"/>
      <c r="AJ66" s="1002"/>
      <c r="AK66" s="1002"/>
      <c r="AL66" s="1002"/>
      <c r="AM66" s="1002"/>
      <c r="AN66" s="1002"/>
      <c r="AO66" s="1002"/>
      <c r="AP66" s="1002"/>
      <c r="AQ66" s="1002"/>
      <c r="AR66" s="1002"/>
      <c r="AS66" s="1002"/>
      <c r="AT66" s="1002">
        <f>+'[7]ENERO 2016'!$AD$722</f>
        <v>195549846</v>
      </c>
      <c r="AU66" s="1005">
        <f t="shared" si="3"/>
        <v>0.26766544570365469</v>
      </c>
      <c r="AV66" s="1002">
        <f t="shared" si="62"/>
        <v>71472712</v>
      </c>
      <c r="AW66" s="1002">
        <f t="shared" si="71"/>
        <v>0</v>
      </c>
      <c r="AX66" s="1002">
        <f t="shared" si="71"/>
        <v>0</v>
      </c>
      <c r="AY66" s="1002">
        <f t="shared" si="71"/>
        <v>0</v>
      </c>
      <c r="AZ66" s="1002">
        <f t="shared" si="63"/>
        <v>0</v>
      </c>
      <c r="BA66" s="1002">
        <f t="shared" si="63"/>
        <v>0</v>
      </c>
      <c r="BB66" s="1002">
        <f t="shared" si="63"/>
        <v>0</v>
      </c>
      <c r="BC66" s="1002">
        <f t="shared" si="63"/>
        <v>0</v>
      </c>
      <c r="BD66" s="1002">
        <f t="shared" si="63"/>
        <v>0</v>
      </c>
      <c r="BE66" s="1002">
        <f t="shared" si="63"/>
        <v>0</v>
      </c>
      <c r="BF66" s="1002">
        <f t="shared" si="63"/>
        <v>0</v>
      </c>
      <c r="BG66" s="1002">
        <f t="shared" si="63"/>
        <v>0</v>
      </c>
      <c r="BH66" s="1002">
        <f t="shared" si="63"/>
        <v>0</v>
      </c>
      <c r="BI66" s="1002">
        <f t="shared" si="63"/>
        <v>0</v>
      </c>
      <c r="BJ66" s="1002">
        <f t="shared" si="63"/>
        <v>0</v>
      </c>
      <c r="BK66" s="1002">
        <f t="shared" si="63"/>
        <v>0</v>
      </c>
      <c r="BL66" s="1002"/>
      <c r="BM66" s="1002"/>
      <c r="BN66" s="1002">
        <f t="shared" si="64"/>
        <v>71472712</v>
      </c>
      <c r="BO66" s="1005">
        <f t="shared" si="8"/>
        <v>0.58276286904569319</v>
      </c>
      <c r="BP66" s="1002">
        <f t="shared" si="65"/>
        <v>155610832</v>
      </c>
      <c r="BQ66" s="1002"/>
      <c r="BR66" s="1002"/>
      <c r="BS66" s="1002"/>
      <c r="BT66" s="1002"/>
      <c r="BU66" s="1002"/>
      <c r="BV66" s="1002"/>
      <c r="BW66" s="1002"/>
      <c r="BX66" s="1002"/>
      <c r="BY66" s="1002"/>
      <c r="BZ66" s="1002"/>
      <c r="CA66" s="1002"/>
      <c r="CB66" s="1002"/>
      <c r="CC66" s="1002"/>
      <c r="CD66" s="1002"/>
      <c r="CE66" s="1002"/>
      <c r="CF66" s="1002"/>
      <c r="CG66" s="1002"/>
      <c r="CH66" s="1002">
        <f>+'[7]ENERO 2016'!$H$720</f>
        <v>155610832</v>
      </c>
      <c r="CI66" s="1005">
        <f t="shared" si="66"/>
        <v>0.41723713095430681</v>
      </c>
      <c r="CJ66" s="1002">
        <f t="shared" si="67"/>
        <v>111411726</v>
      </c>
      <c r="CK66" s="1002">
        <f t="shared" si="68"/>
        <v>0</v>
      </c>
      <c r="CL66" s="1002">
        <f t="shared" si="68"/>
        <v>0</v>
      </c>
      <c r="CM66" s="1002">
        <f t="shared" si="68"/>
        <v>0</v>
      </c>
      <c r="CN66" s="1002">
        <f t="shared" si="68"/>
        <v>0</v>
      </c>
      <c r="CO66" s="1002">
        <f t="shared" si="68"/>
        <v>0</v>
      </c>
      <c r="CP66" s="1002">
        <f t="shared" si="68"/>
        <v>0</v>
      </c>
      <c r="CQ66" s="1002">
        <f t="shared" si="72"/>
        <v>0</v>
      </c>
      <c r="CR66" s="1002">
        <f t="shared" si="72"/>
        <v>0</v>
      </c>
      <c r="CS66" s="1002">
        <f t="shared" si="72"/>
        <v>0</v>
      </c>
      <c r="CT66" s="1002">
        <f t="shared" si="69"/>
        <v>0</v>
      </c>
      <c r="CU66" s="1002">
        <f t="shared" si="69"/>
        <v>0</v>
      </c>
      <c r="CV66" s="1002">
        <f t="shared" si="69"/>
        <v>0</v>
      </c>
      <c r="CW66" s="1002">
        <f t="shared" si="70"/>
        <v>0</v>
      </c>
      <c r="CX66" s="1002">
        <f t="shared" si="70"/>
        <v>0</v>
      </c>
      <c r="CY66" s="1002">
        <f t="shared" si="70"/>
        <v>0</v>
      </c>
      <c r="CZ66" s="1002">
        <f t="shared" si="70"/>
        <v>0</v>
      </c>
      <c r="DA66" s="1030">
        <f t="shared" si="70"/>
        <v>0</v>
      </c>
      <c r="DB66" s="1002">
        <f t="shared" si="70"/>
        <v>111411726</v>
      </c>
    </row>
    <row r="67" spans="1:106" ht="49.5" customHeight="1" x14ac:dyDescent="0.25">
      <c r="A67" s="1508"/>
      <c r="B67" s="1493"/>
      <c r="C67" s="1047" t="s">
        <v>4578</v>
      </c>
      <c r="D67" s="1008" t="s">
        <v>4580</v>
      </c>
      <c r="E67" s="1034">
        <v>520</v>
      </c>
      <c r="F67" s="1049" t="s">
        <v>3350</v>
      </c>
      <c r="G67" s="1002">
        <f t="shared" si="60"/>
        <v>20000000</v>
      </c>
      <c r="H67" s="944"/>
      <c r="I67" s="944"/>
      <c r="J67" s="944"/>
      <c r="K67" s="1002">
        <v>20000000</v>
      </c>
      <c r="L67" s="1002"/>
      <c r="M67" s="1002"/>
      <c r="N67" s="1002"/>
      <c r="O67" s="1002"/>
      <c r="P67" s="1002"/>
      <c r="Q67" s="1002"/>
      <c r="R67" s="1002"/>
      <c r="S67" s="1002"/>
      <c r="T67" s="1002"/>
      <c r="U67" s="1002"/>
      <c r="V67" s="1002"/>
      <c r="W67" s="1002"/>
      <c r="X67" s="1002"/>
      <c r="Y67" s="1002"/>
      <c r="Z67" s="203"/>
      <c r="AA67" s="1005">
        <f t="shared" si="1"/>
        <v>0</v>
      </c>
      <c r="AB67" s="1002">
        <f t="shared" si="61"/>
        <v>0</v>
      </c>
      <c r="AC67" s="1002"/>
      <c r="AD67" s="1002"/>
      <c r="AE67" s="1002"/>
      <c r="AF67" s="1002"/>
      <c r="AG67" s="1002"/>
      <c r="AH67" s="1002"/>
      <c r="AI67" s="1002"/>
      <c r="AJ67" s="1002"/>
      <c r="AK67" s="1002"/>
      <c r="AL67" s="1002"/>
      <c r="AM67" s="1002"/>
      <c r="AN67" s="1002"/>
      <c r="AO67" s="1002"/>
      <c r="AP67" s="1002"/>
      <c r="AQ67" s="1002"/>
      <c r="AR67" s="1002"/>
      <c r="AS67" s="1002"/>
      <c r="AT67" s="1002"/>
      <c r="AU67" s="1005">
        <f t="shared" si="3"/>
        <v>1</v>
      </c>
      <c r="AV67" s="1002">
        <f t="shared" si="62"/>
        <v>20000000</v>
      </c>
      <c r="AW67" s="1002">
        <f t="shared" si="71"/>
        <v>0</v>
      </c>
      <c r="AX67" s="1002">
        <f t="shared" si="71"/>
        <v>0</v>
      </c>
      <c r="AY67" s="1002">
        <f t="shared" si="71"/>
        <v>0</v>
      </c>
      <c r="AZ67" s="1002">
        <f t="shared" si="71"/>
        <v>20000000</v>
      </c>
      <c r="BA67" s="1002">
        <f t="shared" si="71"/>
        <v>0</v>
      </c>
      <c r="BB67" s="1002">
        <f t="shared" si="71"/>
        <v>0</v>
      </c>
      <c r="BC67" s="1002">
        <f t="shared" si="71"/>
        <v>0</v>
      </c>
      <c r="BD67" s="1002">
        <f t="shared" si="71"/>
        <v>0</v>
      </c>
      <c r="BE67" s="1002">
        <f t="shared" si="71"/>
        <v>0</v>
      </c>
      <c r="BF67" s="1002">
        <f t="shared" si="71"/>
        <v>0</v>
      </c>
      <c r="BG67" s="1002">
        <f t="shared" si="71"/>
        <v>0</v>
      </c>
      <c r="BH67" s="1002">
        <f t="shared" si="71"/>
        <v>0</v>
      </c>
      <c r="BI67" s="1002">
        <f t="shared" si="71"/>
        <v>0</v>
      </c>
      <c r="BJ67" s="1002">
        <f t="shared" si="71"/>
        <v>0</v>
      </c>
      <c r="BK67" s="1002">
        <f t="shared" si="71"/>
        <v>0</v>
      </c>
      <c r="BL67" s="1002">
        <f t="shared" si="71"/>
        <v>0</v>
      </c>
      <c r="BM67" s="1002">
        <f t="shared" ref="BM67:BN68" si="73">X67-AS67</f>
        <v>0</v>
      </c>
      <c r="BN67" s="1002">
        <f t="shared" si="73"/>
        <v>0</v>
      </c>
      <c r="BO67" s="1005">
        <f t="shared" si="8"/>
        <v>0</v>
      </c>
      <c r="BP67" s="1002">
        <f t="shared" si="65"/>
        <v>0</v>
      </c>
      <c r="BQ67" s="1002"/>
      <c r="BR67" s="1002"/>
      <c r="BS67" s="1002"/>
      <c r="BT67" s="1002"/>
      <c r="BU67" s="1002"/>
      <c r="BV67" s="1002"/>
      <c r="BW67" s="1002"/>
      <c r="BX67" s="1002"/>
      <c r="BY67" s="1002"/>
      <c r="BZ67" s="1002"/>
      <c r="CA67" s="1002"/>
      <c r="CB67" s="1002"/>
      <c r="CC67" s="1002"/>
      <c r="CD67" s="1002"/>
      <c r="CE67" s="1002"/>
      <c r="CF67" s="1002"/>
      <c r="CG67" s="1002"/>
      <c r="CH67" s="1002"/>
      <c r="CI67" s="1005">
        <f t="shared" si="66"/>
        <v>1</v>
      </c>
      <c r="CJ67" s="1002">
        <f t="shared" si="67"/>
        <v>20000000</v>
      </c>
      <c r="CK67" s="1002">
        <f t="shared" si="68"/>
        <v>0</v>
      </c>
      <c r="CL67" s="1002">
        <f t="shared" si="68"/>
        <v>0</v>
      </c>
      <c r="CM67" s="1002">
        <f t="shared" si="68"/>
        <v>0</v>
      </c>
      <c r="CN67" s="1002">
        <f t="shared" si="68"/>
        <v>20000000</v>
      </c>
      <c r="CO67" s="1002">
        <f t="shared" si="68"/>
        <v>0</v>
      </c>
      <c r="CP67" s="1002">
        <f t="shared" si="68"/>
        <v>0</v>
      </c>
      <c r="CQ67" s="1002">
        <f t="shared" si="68"/>
        <v>0</v>
      </c>
      <c r="CR67" s="1002">
        <f t="shared" si="68"/>
        <v>0</v>
      </c>
      <c r="CS67" s="1002">
        <f t="shared" si="68"/>
        <v>0</v>
      </c>
      <c r="CT67" s="1002">
        <f t="shared" si="69"/>
        <v>0</v>
      </c>
      <c r="CU67" s="1002">
        <f t="shared" si="69"/>
        <v>0</v>
      </c>
      <c r="CV67" s="1002">
        <f t="shared" si="69"/>
        <v>0</v>
      </c>
      <c r="CW67" s="1002">
        <f t="shared" si="69"/>
        <v>0</v>
      </c>
      <c r="CX67" s="1002">
        <f t="shared" si="69"/>
        <v>0</v>
      </c>
      <c r="CY67" s="1002">
        <f t="shared" si="69"/>
        <v>0</v>
      </c>
      <c r="CZ67" s="1002">
        <f t="shared" si="69"/>
        <v>0</v>
      </c>
      <c r="DA67" s="1002">
        <f t="shared" si="69"/>
        <v>0</v>
      </c>
      <c r="DB67" s="1002">
        <f t="shared" si="69"/>
        <v>0</v>
      </c>
    </row>
    <row r="68" spans="1:106" ht="49.5" customHeight="1" x14ac:dyDescent="0.25">
      <c r="A68" s="1509"/>
      <c r="B68" s="1494"/>
      <c r="C68" s="1047" t="s">
        <v>4579</v>
      </c>
      <c r="D68" s="1008" t="s">
        <v>4581</v>
      </c>
      <c r="E68" s="1034">
        <v>520</v>
      </c>
      <c r="F68" s="1049" t="s">
        <v>3350</v>
      </c>
      <c r="G68" s="1002">
        <f t="shared" si="60"/>
        <v>20000000</v>
      </c>
      <c r="H68" s="944"/>
      <c r="I68" s="944"/>
      <c r="J68" s="944"/>
      <c r="K68" s="1002">
        <v>20000000</v>
      </c>
      <c r="L68" s="1002"/>
      <c r="M68" s="1002"/>
      <c r="N68" s="1002"/>
      <c r="O68" s="1002"/>
      <c r="P68" s="1002"/>
      <c r="Q68" s="1002"/>
      <c r="R68" s="1002"/>
      <c r="S68" s="1002"/>
      <c r="T68" s="1002"/>
      <c r="U68" s="1002"/>
      <c r="V68" s="1002"/>
      <c r="W68" s="1002"/>
      <c r="X68" s="1002"/>
      <c r="Y68" s="1002"/>
      <c r="Z68" s="203"/>
      <c r="AA68" s="1005">
        <f t="shared" ref="AA68:AA89" si="74">+AB68/G68</f>
        <v>0.25</v>
      </c>
      <c r="AB68" s="1002">
        <f t="shared" si="61"/>
        <v>5000000</v>
      </c>
      <c r="AC68" s="1002"/>
      <c r="AD68" s="1002"/>
      <c r="AE68" s="1002"/>
      <c r="AF68" s="1002">
        <f>+'[7]ENERO 2016'!$O$757</f>
        <v>5000000</v>
      </c>
      <c r="AG68" s="1002"/>
      <c r="AH68" s="1002"/>
      <c r="AI68" s="1002"/>
      <c r="AJ68" s="1002"/>
      <c r="AK68" s="1002"/>
      <c r="AL68" s="1002"/>
      <c r="AM68" s="1002"/>
      <c r="AN68" s="1002"/>
      <c r="AO68" s="1002"/>
      <c r="AP68" s="1002"/>
      <c r="AQ68" s="1002"/>
      <c r="AR68" s="1002"/>
      <c r="AS68" s="1002"/>
      <c r="AT68" s="1002"/>
      <c r="AU68" s="1005">
        <f t="shared" ref="AU68:AU88" si="75">1-AA68</f>
        <v>0.75</v>
      </c>
      <c r="AV68" s="1002">
        <f t="shared" si="62"/>
        <v>15000000</v>
      </c>
      <c r="AW68" s="1002">
        <f t="shared" si="71"/>
        <v>0</v>
      </c>
      <c r="AX68" s="1002">
        <f t="shared" si="71"/>
        <v>0</v>
      </c>
      <c r="AY68" s="1002">
        <f t="shared" si="71"/>
        <v>0</v>
      </c>
      <c r="AZ68" s="1002">
        <f t="shared" si="71"/>
        <v>15000000</v>
      </c>
      <c r="BA68" s="1002">
        <f t="shared" si="71"/>
        <v>0</v>
      </c>
      <c r="BB68" s="1002">
        <f t="shared" si="71"/>
        <v>0</v>
      </c>
      <c r="BC68" s="1002">
        <f t="shared" si="71"/>
        <v>0</v>
      </c>
      <c r="BD68" s="1002">
        <f t="shared" si="71"/>
        <v>0</v>
      </c>
      <c r="BE68" s="1002">
        <f t="shared" si="71"/>
        <v>0</v>
      </c>
      <c r="BF68" s="1002">
        <f t="shared" si="71"/>
        <v>0</v>
      </c>
      <c r="BG68" s="1002">
        <f t="shared" si="71"/>
        <v>0</v>
      </c>
      <c r="BH68" s="1002">
        <f t="shared" si="71"/>
        <v>0</v>
      </c>
      <c r="BI68" s="1002">
        <f t="shared" si="71"/>
        <v>0</v>
      </c>
      <c r="BJ68" s="1002">
        <f t="shared" si="71"/>
        <v>0</v>
      </c>
      <c r="BK68" s="1002">
        <f t="shared" si="71"/>
        <v>0</v>
      </c>
      <c r="BL68" s="1002">
        <f t="shared" si="71"/>
        <v>0</v>
      </c>
      <c r="BM68" s="1002">
        <f t="shared" si="73"/>
        <v>0</v>
      </c>
      <c r="BN68" s="1002">
        <f t="shared" si="73"/>
        <v>0</v>
      </c>
      <c r="BO68" s="1005">
        <f t="shared" ref="BO68:BO89" si="76">+BP68/G68</f>
        <v>0</v>
      </c>
      <c r="BP68" s="1002">
        <f t="shared" si="65"/>
        <v>0</v>
      </c>
      <c r="BQ68" s="1002"/>
      <c r="BR68" s="1002"/>
      <c r="BS68" s="1002"/>
      <c r="BT68" s="1002"/>
      <c r="BU68" s="1002"/>
      <c r="BV68" s="1002"/>
      <c r="BW68" s="1002"/>
      <c r="BX68" s="1002"/>
      <c r="BY68" s="1002"/>
      <c r="BZ68" s="1002"/>
      <c r="CA68" s="1002"/>
      <c r="CB68" s="1002"/>
      <c r="CC68" s="1002"/>
      <c r="CD68" s="1002"/>
      <c r="CE68" s="1002"/>
      <c r="CF68" s="1002"/>
      <c r="CG68" s="1002"/>
      <c r="CH68" s="1002"/>
      <c r="CI68" s="1005">
        <f t="shared" si="66"/>
        <v>1</v>
      </c>
      <c r="CJ68" s="1002">
        <f t="shared" si="67"/>
        <v>20000000</v>
      </c>
      <c r="CK68" s="1002">
        <f t="shared" si="68"/>
        <v>0</v>
      </c>
      <c r="CL68" s="1002">
        <f t="shared" si="68"/>
        <v>0</v>
      </c>
      <c r="CM68" s="1002">
        <f t="shared" si="68"/>
        <v>0</v>
      </c>
      <c r="CN68" s="1002">
        <f t="shared" si="68"/>
        <v>20000000</v>
      </c>
      <c r="CO68" s="1002">
        <f t="shared" si="68"/>
        <v>0</v>
      </c>
      <c r="CP68" s="1002">
        <f t="shared" si="68"/>
        <v>0</v>
      </c>
      <c r="CQ68" s="1002">
        <f t="shared" si="68"/>
        <v>0</v>
      </c>
      <c r="CR68" s="1002">
        <f t="shared" si="68"/>
        <v>0</v>
      </c>
      <c r="CS68" s="1002">
        <f t="shared" si="68"/>
        <v>0</v>
      </c>
      <c r="CT68" s="1002">
        <f t="shared" si="69"/>
        <v>0</v>
      </c>
      <c r="CU68" s="1002">
        <f t="shared" si="69"/>
        <v>0</v>
      </c>
      <c r="CV68" s="1002">
        <f t="shared" si="69"/>
        <v>0</v>
      </c>
      <c r="CW68" s="1002">
        <f t="shared" si="69"/>
        <v>0</v>
      </c>
      <c r="CX68" s="1002">
        <f t="shared" si="69"/>
        <v>0</v>
      </c>
      <c r="CY68" s="1002">
        <f t="shared" si="69"/>
        <v>0</v>
      </c>
      <c r="CZ68" s="1002">
        <f t="shared" si="69"/>
        <v>0</v>
      </c>
      <c r="DA68" s="1002">
        <f t="shared" si="69"/>
        <v>0</v>
      </c>
      <c r="DB68" s="1002">
        <f t="shared" si="69"/>
        <v>0</v>
      </c>
    </row>
    <row r="69" spans="1:106" ht="53.25" customHeight="1" x14ac:dyDescent="0.25">
      <c r="A69" s="1507" t="s">
        <v>4466</v>
      </c>
      <c r="B69" s="1515" t="s">
        <v>4321</v>
      </c>
      <c r="C69" s="1047" t="s">
        <v>4371</v>
      </c>
      <c r="D69" s="1008" t="s">
        <v>4582</v>
      </c>
      <c r="E69" s="1034">
        <v>520</v>
      </c>
      <c r="F69" s="1049" t="s">
        <v>3350</v>
      </c>
      <c r="G69" s="1002">
        <f t="shared" si="60"/>
        <v>20000000</v>
      </c>
      <c r="H69" s="944"/>
      <c r="I69" s="1002"/>
      <c r="J69" s="1002"/>
      <c r="K69" s="1002">
        <v>20000000</v>
      </c>
      <c r="L69" s="1002"/>
      <c r="M69" s="1002"/>
      <c r="N69" s="1002"/>
      <c r="O69" s="1002"/>
      <c r="P69" s="1002"/>
      <c r="Q69" s="1002"/>
      <c r="R69" s="1002"/>
      <c r="S69" s="1002"/>
      <c r="T69" s="1002"/>
      <c r="U69" s="1002"/>
      <c r="V69" s="1002"/>
      <c r="W69" s="1002"/>
      <c r="X69" s="1002"/>
      <c r="Y69" s="1002"/>
      <c r="Z69" s="203"/>
      <c r="AA69" s="1005">
        <f t="shared" si="74"/>
        <v>0</v>
      </c>
      <c r="AB69" s="1002">
        <f t="shared" si="61"/>
        <v>0</v>
      </c>
      <c r="AC69" s="1002"/>
      <c r="AD69" s="1002"/>
      <c r="AE69" s="1002"/>
      <c r="AF69" s="1002"/>
      <c r="AG69" s="1002"/>
      <c r="AH69" s="1002"/>
      <c r="AI69" s="1002"/>
      <c r="AJ69" s="1002"/>
      <c r="AK69" s="1002"/>
      <c r="AL69" s="1002"/>
      <c r="AM69" s="1002"/>
      <c r="AN69" s="1002"/>
      <c r="AO69" s="1002"/>
      <c r="AP69" s="1002"/>
      <c r="AQ69" s="1002"/>
      <c r="AR69" s="1002"/>
      <c r="AS69" s="1002"/>
      <c r="AT69" s="1002"/>
      <c r="AU69" s="1005">
        <f t="shared" si="75"/>
        <v>1</v>
      </c>
      <c r="AV69" s="1002">
        <f t="shared" si="62"/>
        <v>20000000</v>
      </c>
      <c r="AW69" s="1002">
        <f t="shared" si="71"/>
        <v>0</v>
      </c>
      <c r="AX69" s="1002">
        <f t="shared" si="71"/>
        <v>0</v>
      </c>
      <c r="AY69" s="1002">
        <f>J69-AE69</f>
        <v>0</v>
      </c>
      <c r="AZ69" s="1002">
        <f t="shared" si="63"/>
        <v>20000000</v>
      </c>
      <c r="BA69" s="1002">
        <f t="shared" si="63"/>
        <v>0</v>
      </c>
      <c r="BB69" s="1002">
        <f t="shared" si="63"/>
        <v>0</v>
      </c>
      <c r="BC69" s="1002">
        <f t="shared" si="63"/>
        <v>0</v>
      </c>
      <c r="BD69" s="1002">
        <f t="shared" si="63"/>
        <v>0</v>
      </c>
      <c r="BE69" s="1002">
        <f t="shared" si="63"/>
        <v>0</v>
      </c>
      <c r="BF69" s="1002">
        <f t="shared" si="63"/>
        <v>0</v>
      </c>
      <c r="BG69" s="1002">
        <f t="shared" si="63"/>
        <v>0</v>
      </c>
      <c r="BH69" s="1002">
        <f t="shared" si="63"/>
        <v>0</v>
      </c>
      <c r="BI69" s="1002">
        <f t="shared" si="63"/>
        <v>0</v>
      </c>
      <c r="BJ69" s="1002">
        <f t="shared" si="63"/>
        <v>0</v>
      </c>
      <c r="BK69" s="1002">
        <f t="shared" si="63"/>
        <v>0</v>
      </c>
      <c r="BL69" s="1002"/>
      <c r="BM69" s="1002"/>
      <c r="BN69" s="1002">
        <f t="shared" si="64"/>
        <v>0</v>
      </c>
      <c r="BO69" s="1005">
        <f t="shared" si="76"/>
        <v>0</v>
      </c>
      <c r="BP69" s="1002">
        <f t="shared" si="65"/>
        <v>0</v>
      </c>
      <c r="BQ69" s="1002"/>
      <c r="BR69" s="1002"/>
      <c r="BS69" s="1002"/>
      <c r="BT69" s="1002"/>
      <c r="BU69" s="1002"/>
      <c r="BV69" s="1002"/>
      <c r="BW69" s="1002"/>
      <c r="BX69" s="1002"/>
      <c r="BY69" s="1002"/>
      <c r="BZ69" s="1002"/>
      <c r="CA69" s="1002"/>
      <c r="CB69" s="1002"/>
      <c r="CC69" s="1002"/>
      <c r="CD69" s="1002"/>
      <c r="CE69" s="1002"/>
      <c r="CF69" s="1002"/>
      <c r="CG69" s="1002"/>
      <c r="CH69" s="1002"/>
      <c r="CI69" s="1005">
        <f t="shared" si="66"/>
        <v>1</v>
      </c>
      <c r="CJ69" s="1002">
        <f t="shared" si="67"/>
        <v>20000000</v>
      </c>
      <c r="CK69" s="1002">
        <f t="shared" si="68"/>
        <v>0</v>
      </c>
      <c r="CL69" s="1002">
        <f t="shared" si="68"/>
        <v>0</v>
      </c>
      <c r="CM69" s="1002">
        <f t="shared" si="68"/>
        <v>0</v>
      </c>
      <c r="CN69" s="1002">
        <f t="shared" si="68"/>
        <v>20000000</v>
      </c>
      <c r="CO69" s="1002">
        <f t="shared" si="68"/>
        <v>0</v>
      </c>
      <c r="CP69" s="1002">
        <f t="shared" si="68"/>
        <v>0</v>
      </c>
      <c r="CQ69" s="1002">
        <f t="shared" si="72"/>
        <v>0</v>
      </c>
      <c r="CR69" s="1002">
        <f t="shared" si="72"/>
        <v>0</v>
      </c>
      <c r="CS69" s="1002">
        <f t="shared" si="72"/>
        <v>0</v>
      </c>
      <c r="CT69" s="1002">
        <f t="shared" si="69"/>
        <v>0</v>
      </c>
      <c r="CU69" s="1002">
        <f t="shared" si="69"/>
        <v>0</v>
      </c>
      <c r="CV69" s="1002">
        <f t="shared" si="69"/>
        <v>0</v>
      </c>
      <c r="CW69" s="1002">
        <f t="shared" si="70"/>
        <v>0</v>
      </c>
      <c r="CX69" s="1002">
        <f t="shared" si="70"/>
        <v>0</v>
      </c>
      <c r="CY69" s="1002">
        <f t="shared" si="70"/>
        <v>0</v>
      </c>
      <c r="CZ69" s="1002">
        <f t="shared" si="70"/>
        <v>0</v>
      </c>
      <c r="DA69" s="1030">
        <f t="shared" si="70"/>
        <v>0</v>
      </c>
      <c r="DB69" s="1002">
        <f t="shared" si="70"/>
        <v>0</v>
      </c>
    </row>
    <row r="70" spans="1:106" ht="39.75" customHeight="1" x14ac:dyDescent="0.25">
      <c r="A70" s="1508"/>
      <c r="B70" s="1516"/>
      <c r="C70" s="1047" t="s">
        <v>4372</v>
      </c>
      <c r="D70" s="1008" t="s">
        <v>4528</v>
      </c>
      <c r="E70" s="1034">
        <v>520</v>
      </c>
      <c r="F70" s="1049" t="s">
        <v>3350</v>
      </c>
      <c r="G70" s="1002">
        <f t="shared" si="60"/>
        <v>20000000</v>
      </c>
      <c r="H70" s="944"/>
      <c r="I70" s="1002"/>
      <c r="J70" s="1002"/>
      <c r="K70" s="1002">
        <v>20000000</v>
      </c>
      <c r="L70" s="1002"/>
      <c r="M70" s="1002"/>
      <c r="N70" s="1002"/>
      <c r="O70" s="1002"/>
      <c r="P70" s="1002"/>
      <c r="Q70" s="1002"/>
      <c r="R70" s="1002"/>
      <c r="S70" s="1002"/>
      <c r="T70" s="1002"/>
      <c r="U70" s="1002"/>
      <c r="V70" s="1002"/>
      <c r="W70" s="1002"/>
      <c r="X70" s="1002"/>
      <c r="Y70" s="1002"/>
      <c r="Z70" s="203"/>
      <c r="AA70" s="1005">
        <f t="shared" si="74"/>
        <v>1</v>
      </c>
      <c r="AB70" s="1002">
        <f t="shared" si="61"/>
        <v>20000000</v>
      </c>
      <c r="AC70" s="1002"/>
      <c r="AD70" s="1002"/>
      <c r="AE70" s="1002"/>
      <c r="AF70" s="1002">
        <f>+'[7]ENERO 2016'!$O$771</f>
        <v>20000000</v>
      </c>
      <c r="AG70" s="1002"/>
      <c r="AH70" s="1002"/>
      <c r="AI70" s="1002"/>
      <c r="AJ70" s="1002"/>
      <c r="AK70" s="1002"/>
      <c r="AL70" s="1002"/>
      <c r="AM70" s="1002"/>
      <c r="AN70" s="1002"/>
      <c r="AO70" s="1002"/>
      <c r="AP70" s="1002"/>
      <c r="AQ70" s="1002"/>
      <c r="AR70" s="1002"/>
      <c r="AS70" s="1002"/>
      <c r="AT70" s="1002"/>
      <c r="AU70" s="1005">
        <f t="shared" si="75"/>
        <v>0</v>
      </c>
      <c r="AV70" s="1002">
        <f t="shared" si="62"/>
        <v>0</v>
      </c>
      <c r="AW70" s="1002">
        <f t="shared" si="71"/>
        <v>0</v>
      </c>
      <c r="AX70" s="1002">
        <f t="shared" si="71"/>
        <v>0</v>
      </c>
      <c r="AY70" s="1002">
        <f t="shared" si="71"/>
        <v>0</v>
      </c>
      <c r="AZ70" s="1002">
        <f t="shared" si="63"/>
        <v>0</v>
      </c>
      <c r="BA70" s="1002">
        <f t="shared" si="63"/>
        <v>0</v>
      </c>
      <c r="BB70" s="1002">
        <f t="shared" si="63"/>
        <v>0</v>
      </c>
      <c r="BC70" s="1002">
        <f t="shared" si="63"/>
        <v>0</v>
      </c>
      <c r="BD70" s="1002">
        <f t="shared" si="63"/>
        <v>0</v>
      </c>
      <c r="BE70" s="1002">
        <f t="shared" si="63"/>
        <v>0</v>
      </c>
      <c r="BF70" s="1002">
        <f t="shared" si="63"/>
        <v>0</v>
      </c>
      <c r="BG70" s="1002">
        <f t="shared" si="63"/>
        <v>0</v>
      </c>
      <c r="BH70" s="1002">
        <f t="shared" si="63"/>
        <v>0</v>
      </c>
      <c r="BI70" s="1002">
        <f t="shared" si="63"/>
        <v>0</v>
      </c>
      <c r="BJ70" s="1002">
        <f t="shared" si="63"/>
        <v>0</v>
      </c>
      <c r="BK70" s="1002">
        <f t="shared" si="63"/>
        <v>0</v>
      </c>
      <c r="BL70" s="1002"/>
      <c r="BM70" s="1002"/>
      <c r="BN70" s="1002">
        <f t="shared" si="64"/>
        <v>0</v>
      </c>
      <c r="BO70" s="1005">
        <f t="shared" si="76"/>
        <v>0.89853749999999999</v>
      </c>
      <c r="BP70" s="1002">
        <f t="shared" si="65"/>
        <v>17970750</v>
      </c>
      <c r="BQ70" s="1002"/>
      <c r="BR70" s="1002"/>
      <c r="BS70" s="1002"/>
      <c r="BT70" s="1002">
        <f>+'[7]ENERO 2016'!$H$769</f>
        <v>17970750</v>
      </c>
      <c r="BU70" s="1002"/>
      <c r="BV70" s="1002"/>
      <c r="BW70" s="1002"/>
      <c r="BX70" s="1002"/>
      <c r="BY70" s="1002"/>
      <c r="BZ70" s="1002"/>
      <c r="CA70" s="1002"/>
      <c r="CB70" s="1002"/>
      <c r="CC70" s="1002"/>
      <c r="CD70" s="1002"/>
      <c r="CE70" s="1002"/>
      <c r="CF70" s="1002"/>
      <c r="CG70" s="1002"/>
      <c r="CH70" s="1002"/>
      <c r="CI70" s="1005">
        <f t="shared" si="66"/>
        <v>0.10146250000000001</v>
      </c>
      <c r="CJ70" s="1002">
        <f t="shared" si="67"/>
        <v>2029250</v>
      </c>
      <c r="CK70" s="1002">
        <f t="shared" si="68"/>
        <v>0</v>
      </c>
      <c r="CL70" s="1002">
        <f t="shared" si="68"/>
        <v>0</v>
      </c>
      <c r="CM70" s="1002">
        <f t="shared" si="68"/>
        <v>0</v>
      </c>
      <c r="CN70" s="1002">
        <f t="shared" si="68"/>
        <v>2029250</v>
      </c>
      <c r="CO70" s="1002">
        <f t="shared" si="68"/>
        <v>0</v>
      </c>
      <c r="CP70" s="1002">
        <f t="shared" si="68"/>
        <v>0</v>
      </c>
      <c r="CQ70" s="1002">
        <f t="shared" si="72"/>
        <v>0</v>
      </c>
      <c r="CR70" s="1002">
        <f t="shared" si="72"/>
        <v>0</v>
      </c>
      <c r="CS70" s="1002">
        <f t="shared" si="72"/>
        <v>0</v>
      </c>
      <c r="CT70" s="1002">
        <f t="shared" si="69"/>
        <v>0</v>
      </c>
      <c r="CU70" s="1002">
        <f t="shared" si="69"/>
        <v>0</v>
      </c>
      <c r="CV70" s="1002">
        <f t="shared" si="69"/>
        <v>0</v>
      </c>
      <c r="CW70" s="1002">
        <f t="shared" si="70"/>
        <v>0</v>
      </c>
      <c r="CX70" s="1002">
        <f t="shared" si="70"/>
        <v>0</v>
      </c>
      <c r="CY70" s="1002">
        <f t="shared" si="70"/>
        <v>0</v>
      </c>
      <c r="CZ70" s="1002">
        <f t="shared" si="70"/>
        <v>0</v>
      </c>
      <c r="DA70" s="1030">
        <f t="shared" si="70"/>
        <v>0</v>
      </c>
      <c r="DB70" s="1002">
        <f t="shared" si="70"/>
        <v>0</v>
      </c>
    </row>
    <row r="71" spans="1:106" ht="33.75" customHeight="1" x14ac:dyDescent="0.25">
      <c r="A71" s="1508"/>
      <c r="B71" s="1516"/>
      <c r="C71" s="1047" t="s">
        <v>4373</v>
      </c>
      <c r="D71" s="1008" t="s">
        <v>4529</v>
      </c>
      <c r="E71" s="1034">
        <v>520</v>
      </c>
      <c r="F71" s="1049" t="s">
        <v>4451</v>
      </c>
      <c r="G71" s="1002">
        <f t="shared" si="60"/>
        <v>3000000</v>
      </c>
      <c r="H71" s="944"/>
      <c r="I71" s="1002"/>
      <c r="J71" s="1002"/>
      <c r="K71" s="1002"/>
      <c r="L71" s="1002"/>
      <c r="M71" s="1002"/>
      <c r="N71" s="1002"/>
      <c r="O71" s="1002"/>
      <c r="P71" s="1002"/>
      <c r="Q71" s="1002"/>
      <c r="R71" s="1002"/>
      <c r="S71" s="1002"/>
      <c r="T71" s="1002"/>
      <c r="U71" s="1002"/>
      <c r="V71" s="1002"/>
      <c r="W71" s="1002"/>
      <c r="X71" s="1002"/>
      <c r="Y71" s="1002">
        <v>3000000</v>
      </c>
      <c r="Z71" s="203"/>
      <c r="AA71" s="1005">
        <f t="shared" si="74"/>
        <v>0</v>
      </c>
      <c r="AB71" s="1002">
        <f t="shared" si="61"/>
        <v>0</v>
      </c>
      <c r="AC71" s="1002"/>
      <c r="AD71" s="1002"/>
      <c r="AE71" s="1002"/>
      <c r="AF71" s="1002"/>
      <c r="AG71" s="1002"/>
      <c r="AH71" s="1002"/>
      <c r="AI71" s="1002"/>
      <c r="AJ71" s="1002"/>
      <c r="AK71" s="1002"/>
      <c r="AL71" s="1002"/>
      <c r="AM71" s="1002"/>
      <c r="AN71" s="1002"/>
      <c r="AO71" s="1002"/>
      <c r="AP71" s="1002"/>
      <c r="AQ71" s="1002"/>
      <c r="AR71" s="1002"/>
      <c r="AS71" s="1002"/>
      <c r="AT71" s="1002"/>
      <c r="AU71" s="1005">
        <f t="shared" si="75"/>
        <v>1</v>
      </c>
      <c r="AV71" s="1002">
        <f t="shared" si="62"/>
        <v>3000000</v>
      </c>
      <c r="AW71" s="1002">
        <f t="shared" si="71"/>
        <v>0</v>
      </c>
      <c r="AX71" s="1002">
        <f t="shared" si="71"/>
        <v>0</v>
      </c>
      <c r="AY71" s="1002">
        <f t="shared" si="71"/>
        <v>0</v>
      </c>
      <c r="AZ71" s="1002">
        <f t="shared" si="63"/>
        <v>0</v>
      </c>
      <c r="BA71" s="1002">
        <f t="shared" si="63"/>
        <v>0</v>
      </c>
      <c r="BB71" s="1002">
        <f t="shared" si="63"/>
        <v>0</v>
      </c>
      <c r="BC71" s="1002">
        <f t="shared" si="63"/>
        <v>0</v>
      </c>
      <c r="BD71" s="1002">
        <f t="shared" si="63"/>
        <v>0</v>
      </c>
      <c r="BE71" s="1002">
        <f t="shared" si="63"/>
        <v>0</v>
      </c>
      <c r="BF71" s="1002">
        <f t="shared" si="63"/>
        <v>0</v>
      </c>
      <c r="BG71" s="1002">
        <f t="shared" si="63"/>
        <v>0</v>
      </c>
      <c r="BH71" s="1002">
        <f t="shared" si="63"/>
        <v>0</v>
      </c>
      <c r="BI71" s="1002">
        <f t="shared" si="63"/>
        <v>0</v>
      </c>
      <c r="BJ71" s="1002">
        <f t="shared" si="63"/>
        <v>0</v>
      </c>
      <c r="BK71" s="1002">
        <f t="shared" si="63"/>
        <v>0</v>
      </c>
      <c r="BL71" s="1002"/>
      <c r="BM71" s="1002"/>
      <c r="BN71" s="1002">
        <f t="shared" si="64"/>
        <v>3000000</v>
      </c>
      <c r="BO71" s="1005">
        <f t="shared" si="76"/>
        <v>0</v>
      </c>
      <c r="BP71" s="1002">
        <f t="shared" si="65"/>
        <v>0</v>
      </c>
      <c r="BQ71" s="1002"/>
      <c r="BR71" s="1002"/>
      <c r="BS71" s="1002"/>
      <c r="BT71" s="1002"/>
      <c r="BU71" s="1002"/>
      <c r="BV71" s="1002"/>
      <c r="BW71" s="1002"/>
      <c r="BX71" s="1002"/>
      <c r="BY71" s="1002"/>
      <c r="BZ71" s="1002"/>
      <c r="CA71" s="1002"/>
      <c r="CB71" s="1002"/>
      <c r="CC71" s="1002"/>
      <c r="CD71" s="1002"/>
      <c r="CE71" s="1002"/>
      <c r="CF71" s="1002"/>
      <c r="CG71" s="1002"/>
      <c r="CH71" s="1002"/>
      <c r="CI71" s="1005">
        <f t="shared" si="66"/>
        <v>1</v>
      </c>
      <c r="CJ71" s="1002">
        <f t="shared" si="67"/>
        <v>3000000</v>
      </c>
      <c r="CK71" s="1002">
        <f t="shared" si="68"/>
        <v>0</v>
      </c>
      <c r="CL71" s="1002">
        <f t="shared" si="68"/>
        <v>0</v>
      </c>
      <c r="CM71" s="1002">
        <f t="shared" si="68"/>
        <v>0</v>
      </c>
      <c r="CN71" s="1002">
        <f t="shared" si="68"/>
        <v>0</v>
      </c>
      <c r="CO71" s="1002">
        <f t="shared" si="68"/>
        <v>0</v>
      </c>
      <c r="CP71" s="1002">
        <f t="shared" si="68"/>
        <v>0</v>
      </c>
      <c r="CQ71" s="1002">
        <f t="shared" si="72"/>
        <v>0</v>
      </c>
      <c r="CR71" s="1002">
        <f t="shared" si="72"/>
        <v>0</v>
      </c>
      <c r="CS71" s="1002">
        <f t="shared" si="72"/>
        <v>0</v>
      </c>
      <c r="CT71" s="1002">
        <f t="shared" si="69"/>
        <v>0</v>
      </c>
      <c r="CU71" s="1002">
        <f t="shared" si="69"/>
        <v>0</v>
      </c>
      <c r="CV71" s="1002">
        <f t="shared" si="69"/>
        <v>0</v>
      </c>
      <c r="CW71" s="1002">
        <f t="shared" si="70"/>
        <v>0</v>
      </c>
      <c r="CX71" s="1002">
        <f t="shared" si="70"/>
        <v>0</v>
      </c>
      <c r="CY71" s="1002">
        <f t="shared" si="70"/>
        <v>0</v>
      </c>
      <c r="CZ71" s="1002">
        <f t="shared" si="70"/>
        <v>0</v>
      </c>
      <c r="DA71" s="1030">
        <f t="shared" si="70"/>
        <v>0</v>
      </c>
      <c r="DB71" s="1002">
        <f t="shared" si="70"/>
        <v>3000000</v>
      </c>
    </row>
    <row r="72" spans="1:106" ht="49.5" customHeight="1" x14ac:dyDescent="0.25">
      <c r="A72" s="1508"/>
      <c r="B72" s="1516"/>
      <c r="C72" s="1047" t="s">
        <v>4583</v>
      </c>
      <c r="D72" s="1008" t="s">
        <v>4587</v>
      </c>
      <c r="E72" s="1034">
        <v>520</v>
      </c>
      <c r="F72" s="1049" t="s">
        <v>3350</v>
      </c>
      <c r="G72" s="1002">
        <f t="shared" si="60"/>
        <v>5000000</v>
      </c>
      <c r="H72" s="944"/>
      <c r="I72" s="1002"/>
      <c r="J72" s="1002"/>
      <c r="K72" s="1002">
        <v>5000000</v>
      </c>
      <c r="L72" s="1002"/>
      <c r="M72" s="1002"/>
      <c r="N72" s="1002"/>
      <c r="O72" s="1002"/>
      <c r="P72" s="1002"/>
      <c r="Q72" s="1002"/>
      <c r="R72" s="1002"/>
      <c r="S72" s="1002"/>
      <c r="T72" s="1002"/>
      <c r="U72" s="1002"/>
      <c r="V72" s="1002"/>
      <c r="W72" s="1002"/>
      <c r="X72" s="1002"/>
      <c r="Y72" s="1002"/>
      <c r="Z72" s="203"/>
      <c r="AA72" s="1005">
        <f t="shared" si="74"/>
        <v>0</v>
      </c>
      <c r="AB72" s="1002">
        <f t="shared" si="61"/>
        <v>0</v>
      </c>
      <c r="AC72" s="1002"/>
      <c r="AD72" s="1002"/>
      <c r="AE72" s="1002"/>
      <c r="AF72" s="1002"/>
      <c r="AG72" s="1002"/>
      <c r="AH72" s="1002"/>
      <c r="AI72" s="1002"/>
      <c r="AJ72" s="1002"/>
      <c r="AK72" s="1002"/>
      <c r="AL72" s="1002"/>
      <c r="AM72" s="1002"/>
      <c r="AN72" s="1002"/>
      <c r="AO72" s="1002"/>
      <c r="AP72" s="1002"/>
      <c r="AQ72" s="1002"/>
      <c r="AR72" s="1002"/>
      <c r="AS72" s="1002"/>
      <c r="AT72" s="1002"/>
      <c r="AU72" s="1005">
        <f t="shared" si="75"/>
        <v>1</v>
      </c>
      <c r="AV72" s="1002">
        <f t="shared" si="62"/>
        <v>5000000</v>
      </c>
      <c r="AW72" s="1002">
        <f t="shared" si="71"/>
        <v>0</v>
      </c>
      <c r="AX72" s="1002">
        <f t="shared" si="71"/>
        <v>0</v>
      </c>
      <c r="AY72" s="1002">
        <f t="shared" si="71"/>
        <v>0</v>
      </c>
      <c r="AZ72" s="1002">
        <f t="shared" si="63"/>
        <v>5000000</v>
      </c>
      <c r="BA72" s="1002"/>
      <c r="BB72" s="1002"/>
      <c r="BC72" s="1002"/>
      <c r="BD72" s="1002"/>
      <c r="BE72" s="1002"/>
      <c r="BF72" s="1002">
        <f t="shared" si="63"/>
        <v>0</v>
      </c>
      <c r="BG72" s="1002">
        <f t="shared" si="63"/>
        <v>0</v>
      </c>
      <c r="BH72" s="1002">
        <f t="shared" si="63"/>
        <v>0</v>
      </c>
      <c r="BI72" s="1002"/>
      <c r="BJ72" s="1002">
        <f t="shared" si="63"/>
        <v>0</v>
      </c>
      <c r="BK72" s="1002">
        <f t="shared" si="63"/>
        <v>0</v>
      </c>
      <c r="BL72" s="1002"/>
      <c r="BM72" s="1002"/>
      <c r="BN72" s="1002">
        <f t="shared" si="64"/>
        <v>0</v>
      </c>
      <c r="BO72" s="1005">
        <f t="shared" si="76"/>
        <v>0</v>
      </c>
      <c r="BP72" s="1002">
        <f t="shared" si="65"/>
        <v>0</v>
      </c>
      <c r="BQ72" s="1002"/>
      <c r="BR72" s="1002"/>
      <c r="BS72" s="1002"/>
      <c r="BT72" s="1002"/>
      <c r="BU72" s="1002"/>
      <c r="BV72" s="1002"/>
      <c r="BW72" s="1002"/>
      <c r="BX72" s="1002"/>
      <c r="BY72" s="1002"/>
      <c r="BZ72" s="1002"/>
      <c r="CA72" s="1002"/>
      <c r="CB72" s="1002"/>
      <c r="CC72" s="1002"/>
      <c r="CD72" s="1002"/>
      <c r="CE72" s="1002"/>
      <c r="CF72" s="1002"/>
      <c r="CG72" s="1002"/>
      <c r="CH72" s="1002"/>
      <c r="CI72" s="1005">
        <f t="shared" si="66"/>
        <v>1</v>
      </c>
      <c r="CJ72" s="1002">
        <f t="shared" si="67"/>
        <v>5000000</v>
      </c>
      <c r="CK72" s="1002">
        <f t="shared" si="68"/>
        <v>0</v>
      </c>
      <c r="CL72" s="1002">
        <f t="shared" si="68"/>
        <v>0</v>
      </c>
      <c r="CM72" s="1002">
        <f t="shared" si="68"/>
        <v>0</v>
      </c>
      <c r="CN72" s="1002">
        <f t="shared" si="68"/>
        <v>5000000</v>
      </c>
      <c r="CO72" s="1002"/>
      <c r="CP72" s="1002"/>
      <c r="CQ72" s="1002"/>
      <c r="CR72" s="1002"/>
      <c r="CS72" s="1002"/>
      <c r="CT72" s="1002">
        <f t="shared" si="69"/>
        <v>0</v>
      </c>
      <c r="CU72" s="1002">
        <f t="shared" si="69"/>
        <v>0</v>
      </c>
      <c r="CV72" s="1002">
        <f t="shared" si="69"/>
        <v>0</v>
      </c>
      <c r="CW72" s="1002"/>
      <c r="CX72" s="1002">
        <f t="shared" si="70"/>
        <v>0</v>
      </c>
      <c r="CY72" s="1002">
        <f t="shared" si="70"/>
        <v>0</v>
      </c>
      <c r="CZ72" s="1002"/>
      <c r="DA72" s="1030"/>
      <c r="DB72" s="1002">
        <f t="shared" si="70"/>
        <v>0</v>
      </c>
    </row>
    <row r="73" spans="1:106" ht="33.75" customHeight="1" x14ac:dyDescent="0.25">
      <c r="A73" s="1508"/>
      <c r="B73" s="1516"/>
      <c r="C73" s="1047" t="s">
        <v>4584</v>
      </c>
      <c r="D73" s="1008" t="s">
        <v>4588</v>
      </c>
      <c r="E73" s="1034">
        <v>520</v>
      </c>
      <c r="F73" s="1049" t="s">
        <v>3350</v>
      </c>
      <c r="G73" s="1002">
        <f t="shared" si="60"/>
        <v>5000000</v>
      </c>
      <c r="H73" s="944"/>
      <c r="I73" s="1002"/>
      <c r="J73" s="1002"/>
      <c r="K73" s="1002">
        <v>5000000</v>
      </c>
      <c r="L73" s="1002"/>
      <c r="M73" s="1002"/>
      <c r="N73" s="1002"/>
      <c r="O73" s="1002"/>
      <c r="P73" s="1002"/>
      <c r="Q73" s="1002"/>
      <c r="R73" s="1002"/>
      <c r="S73" s="1002"/>
      <c r="T73" s="1002"/>
      <c r="U73" s="1002"/>
      <c r="V73" s="1002"/>
      <c r="W73" s="1002"/>
      <c r="X73" s="1002"/>
      <c r="Y73" s="1002"/>
      <c r="Z73" s="203"/>
      <c r="AA73" s="1005">
        <f t="shared" si="74"/>
        <v>0</v>
      </c>
      <c r="AB73" s="1002">
        <f t="shared" si="61"/>
        <v>0</v>
      </c>
      <c r="AC73" s="1002"/>
      <c r="AD73" s="1002"/>
      <c r="AE73" s="1002"/>
      <c r="AF73" s="1002"/>
      <c r="AG73" s="1002"/>
      <c r="AH73" s="1002"/>
      <c r="AI73" s="1002"/>
      <c r="AJ73" s="1002"/>
      <c r="AK73" s="1002"/>
      <c r="AL73" s="1002"/>
      <c r="AM73" s="1002"/>
      <c r="AN73" s="1002"/>
      <c r="AO73" s="1002"/>
      <c r="AP73" s="1002"/>
      <c r="AQ73" s="1002"/>
      <c r="AR73" s="1002"/>
      <c r="AS73" s="1002"/>
      <c r="AT73" s="1002"/>
      <c r="AU73" s="1005">
        <f t="shared" si="75"/>
        <v>1</v>
      </c>
      <c r="AV73" s="1002">
        <f t="shared" si="62"/>
        <v>5000000</v>
      </c>
      <c r="AW73" s="1002">
        <f t="shared" si="71"/>
        <v>0</v>
      </c>
      <c r="AX73" s="1002">
        <f t="shared" si="71"/>
        <v>0</v>
      </c>
      <c r="AY73" s="1002">
        <f t="shared" si="71"/>
        <v>0</v>
      </c>
      <c r="AZ73" s="1002">
        <f t="shared" ref="AZ73:BF88" si="77">+K73-AF73</f>
        <v>5000000</v>
      </c>
      <c r="BA73" s="1002"/>
      <c r="BB73" s="1002"/>
      <c r="BC73" s="1002"/>
      <c r="BD73" s="1002"/>
      <c r="BE73" s="1002"/>
      <c r="BF73" s="1002">
        <f t="shared" ref="BF73:BN88" si="78">+Q73-AL73</f>
        <v>0</v>
      </c>
      <c r="BG73" s="1002">
        <f t="shared" si="78"/>
        <v>0</v>
      </c>
      <c r="BH73" s="1002">
        <f t="shared" si="78"/>
        <v>0</v>
      </c>
      <c r="BI73" s="1002"/>
      <c r="BJ73" s="1002">
        <f t="shared" ref="BJ73:BM82" si="79">+U73-AP73</f>
        <v>0</v>
      </c>
      <c r="BK73" s="1002">
        <f t="shared" si="79"/>
        <v>0</v>
      </c>
      <c r="BL73" s="1002"/>
      <c r="BM73" s="1002"/>
      <c r="BN73" s="1002">
        <f t="shared" si="64"/>
        <v>0</v>
      </c>
      <c r="BO73" s="1005">
        <f t="shared" si="76"/>
        <v>0</v>
      </c>
      <c r="BP73" s="1002">
        <f t="shared" si="65"/>
        <v>0</v>
      </c>
      <c r="BQ73" s="1002"/>
      <c r="BR73" s="1002"/>
      <c r="BS73" s="1002"/>
      <c r="BT73" s="1002"/>
      <c r="BU73" s="1002"/>
      <c r="BV73" s="1002"/>
      <c r="BW73" s="1002"/>
      <c r="BX73" s="1002"/>
      <c r="BY73" s="1002"/>
      <c r="BZ73" s="1002"/>
      <c r="CA73" s="1002"/>
      <c r="CB73" s="1002"/>
      <c r="CC73" s="1002"/>
      <c r="CD73" s="1002"/>
      <c r="CE73" s="1002"/>
      <c r="CF73" s="1002"/>
      <c r="CG73" s="1002"/>
      <c r="CH73" s="1002"/>
      <c r="CI73" s="1005">
        <f t="shared" si="66"/>
        <v>1</v>
      </c>
      <c r="CJ73" s="1002">
        <f t="shared" si="67"/>
        <v>5000000</v>
      </c>
      <c r="CK73" s="1002">
        <f t="shared" ref="CK73:CS88" si="80">H73-BQ73</f>
        <v>0</v>
      </c>
      <c r="CL73" s="1002">
        <f t="shared" si="80"/>
        <v>0</v>
      </c>
      <c r="CM73" s="1002">
        <f t="shared" si="80"/>
        <v>0</v>
      </c>
      <c r="CN73" s="1002">
        <f t="shared" si="80"/>
        <v>5000000</v>
      </c>
      <c r="CO73" s="1002"/>
      <c r="CP73" s="1002"/>
      <c r="CQ73" s="1002"/>
      <c r="CR73" s="1002"/>
      <c r="CS73" s="1002"/>
      <c r="CT73" s="1002">
        <f t="shared" si="69"/>
        <v>0</v>
      </c>
      <c r="CU73" s="1002">
        <f t="shared" si="69"/>
        <v>0</v>
      </c>
      <c r="CV73" s="1002">
        <f t="shared" si="69"/>
        <v>0</v>
      </c>
      <c r="CW73" s="1002"/>
      <c r="CX73" s="1002">
        <f t="shared" si="70"/>
        <v>0</v>
      </c>
      <c r="CY73" s="1002">
        <f t="shared" si="70"/>
        <v>0</v>
      </c>
      <c r="CZ73" s="1002"/>
      <c r="DA73" s="1030"/>
      <c r="DB73" s="1002">
        <f t="shared" si="70"/>
        <v>0</v>
      </c>
    </row>
    <row r="74" spans="1:106" ht="33.75" customHeight="1" x14ac:dyDescent="0.25">
      <c r="A74" s="1508"/>
      <c r="B74" s="1516"/>
      <c r="C74" s="1047" t="s">
        <v>4585</v>
      </c>
      <c r="D74" s="1008" t="s">
        <v>4589</v>
      </c>
      <c r="E74" s="1034">
        <v>520</v>
      </c>
      <c r="F74" s="1049" t="s">
        <v>3350</v>
      </c>
      <c r="G74" s="1002">
        <f t="shared" si="60"/>
        <v>5000000</v>
      </c>
      <c r="H74" s="944"/>
      <c r="I74" s="1002"/>
      <c r="J74" s="1002"/>
      <c r="K74" s="1002">
        <v>5000000</v>
      </c>
      <c r="L74" s="1002"/>
      <c r="M74" s="1002"/>
      <c r="N74" s="1002"/>
      <c r="O74" s="1002"/>
      <c r="P74" s="1002"/>
      <c r="Q74" s="1002"/>
      <c r="R74" s="1002"/>
      <c r="S74" s="1002"/>
      <c r="T74" s="1002"/>
      <c r="U74" s="1002"/>
      <c r="V74" s="1002"/>
      <c r="W74" s="1002"/>
      <c r="X74" s="1002"/>
      <c r="Y74" s="1002"/>
      <c r="Z74" s="203"/>
      <c r="AA74" s="1005">
        <f t="shared" si="74"/>
        <v>0</v>
      </c>
      <c r="AB74" s="1002">
        <f t="shared" si="61"/>
        <v>0</v>
      </c>
      <c r="AC74" s="1002"/>
      <c r="AD74" s="1002"/>
      <c r="AE74" s="1002"/>
      <c r="AF74" s="1002"/>
      <c r="AG74" s="1002"/>
      <c r="AH74" s="1002"/>
      <c r="AI74" s="1002"/>
      <c r="AJ74" s="1002"/>
      <c r="AK74" s="1002"/>
      <c r="AL74" s="1002"/>
      <c r="AM74" s="1002"/>
      <c r="AN74" s="1002"/>
      <c r="AO74" s="1002"/>
      <c r="AP74" s="1002"/>
      <c r="AQ74" s="1002"/>
      <c r="AR74" s="1002"/>
      <c r="AS74" s="1002"/>
      <c r="AT74" s="1002"/>
      <c r="AU74" s="1005">
        <f t="shared" si="75"/>
        <v>1</v>
      </c>
      <c r="AV74" s="1002">
        <f t="shared" si="62"/>
        <v>5000000</v>
      </c>
      <c r="AW74" s="1002">
        <f t="shared" si="71"/>
        <v>0</v>
      </c>
      <c r="AX74" s="1002">
        <f t="shared" si="71"/>
        <v>0</v>
      </c>
      <c r="AY74" s="1002">
        <f t="shared" si="71"/>
        <v>0</v>
      </c>
      <c r="AZ74" s="1002">
        <f t="shared" si="77"/>
        <v>5000000</v>
      </c>
      <c r="BA74" s="1002"/>
      <c r="BB74" s="1002"/>
      <c r="BC74" s="1002"/>
      <c r="BD74" s="1002"/>
      <c r="BE74" s="1002"/>
      <c r="BF74" s="1002">
        <f t="shared" si="78"/>
        <v>0</v>
      </c>
      <c r="BG74" s="1002">
        <f t="shared" si="78"/>
        <v>0</v>
      </c>
      <c r="BH74" s="1002">
        <f t="shared" si="78"/>
        <v>0</v>
      </c>
      <c r="BI74" s="1002"/>
      <c r="BJ74" s="1002">
        <f t="shared" si="79"/>
        <v>0</v>
      </c>
      <c r="BK74" s="1002">
        <f t="shared" si="79"/>
        <v>0</v>
      </c>
      <c r="BL74" s="1002"/>
      <c r="BM74" s="1002"/>
      <c r="BN74" s="1002">
        <f t="shared" si="64"/>
        <v>0</v>
      </c>
      <c r="BO74" s="1005">
        <f t="shared" si="76"/>
        <v>0</v>
      </c>
      <c r="BP74" s="1002">
        <f t="shared" si="65"/>
        <v>0</v>
      </c>
      <c r="BQ74" s="1002"/>
      <c r="BR74" s="1002"/>
      <c r="BS74" s="1002"/>
      <c r="BT74" s="1002"/>
      <c r="BU74" s="1002"/>
      <c r="BV74" s="1002"/>
      <c r="BW74" s="1002"/>
      <c r="BX74" s="1002"/>
      <c r="BY74" s="1002"/>
      <c r="BZ74" s="1002"/>
      <c r="CA74" s="1002"/>
      <c r="CB74" s="1002"/>
      <c r="CC74" s="1002"/>
      <c r="CD74" s="1002"/>
      <c r="CE74" s="1002"/>
      <c r="CF74" s="1002"/>
      <c r="CG74" s="1002"/>
      <c r="CH74" s="1002"/>
      <c r="CI74" s="1005">
        <f t="shared" si="66"/>
        <v>1</v>
      </c>
      <c r="CJ74" s="1002">
        <f t="shared" si="67"/>
        <v>5000000</v>
      </c>
      <c r="CK74" s="1002">
        <f t="shared" si="80"/>
        <v>0</v>
      </c>
      <c r="CL74" s="1002">
        <f t="shared" si="80"/>
        <v>0</v>
      </c>
      <c r="CM74" s="1002">
        <f t="shared" si="80"/>
        <v>0</v>
      </c>
      <c r="CN74" s="1002">
        <f t="shared" si="80"/>
        <v>5000000</v>
      </c>
      <c r="CO74" s="1002"/>
      <c r="CP74" s="1002"/>
      <c r="CQ74" s="1002"/>
      <c r="CR74" s="1002"/>
      <c r="CS74" s="1002"/>
      <c r="CT74" s="1002">
        <f t="shared" si="69"/>
        <v>0</v>
      </c>
      <c r="CU74" s="1002">
        <f t="shared" si="69"/>
        <v>0</v>
      </c>
      <c r="CV74" s="1002">
        <f t="shared" si="69"/>
        <v>0</v>
      </c>
      <c r="CW74" s="1002"/>
      <c r="CX74" s="1002">
        <f t="shared" si="70"/>
        <v>0</v>
      </c>
      <c r="CY74" s="1002">
        <f t="shared" si="70"/>
        <v>0</v>
      </c>
      <c r="CZ74" s="1002"/>
      <c r="DA74" s="1030"/>
      <c r="DB74" s="1002">
        <f t="shared" si="70"/>
        <v>0</v>
      </c>
    </row>
    <row r="75" spans="1:106" ht="33.75" customHeight="1" x14ac:dyDescent="0.25">
      <c r="A75" s="1508"/>
      <c r="B75" s="1517"/>
      <c r="C75" s="1047" t="s">
        <v>4586</v>
      </c>
      <c r="D75" s="1008" t="s">
        <v>4590</v>
      </c>
      <c r="E75" s="1034">
        <v>520</v>
      </c>
      <c r="F75" s="1049" t="s">
        <v>3350</v>
      </c>
      <c r="G75" s="1002">
        <f t="shared" si="60"/>
        <v>5000000</v>
      </c>
      <c r="H75" s="944"/>
      <c r="I75" s="1002"/>
      <c r="J75" s="1002"/>
      <c r="K75" s="1002">
        <v>5000000</v>
      </c>
      <c r="L75" s="1002"/>
      <c r="M75" s="1002"/>
      <c r="N75" s="1002"/>
      <c r="O75" s="1002"/>
      <c r="P75" s="1002"/>
      <c r="Q75" s="1002"/>
      <c r="R75" s="1002"/>
      <c r="S75" s="1002"/>
      <c r="T75" s="1002"/>
      <c r="U75" s="1002"/>
      <c r="V75" s="1002"/>
      <c r="W75" s="1002"/>
      <c r="X75" s="1002"/>
      <c r="Y75" s="1002"/>
      <c r="Z75" s="203"/>
      <c r="AA75" s="1005">
        <f t="shared" si="74"/>
        <v>0</v>
      </c>
      <c r="AB75" s="1002">
        <f t="shared" si="61"/>
        <v>0</v>
      </c>
      <c r="AC75" s="1002"/>
      <c r="AD75" s="1002"/>
      <c r="AE75" s="1002"/>
      <c r="AF75" s="1002"/>
      <c r="AG75" s="1002"/>
      <c r="AH75" s="1002"/>
      <c r="AI75" s="1002"/>
      <c r="AJ75" s="1002"/>
      <c r="AK75" s="1002"/>
      <c r="AL75" s="1002"/>
      <c r="AM75" s="1002"/>
      <c r="AN75" s="1002"/>
      <c r="AO75" s="1002"/>
      <c r="AP75" s="1002"/>
      <c r="AQ75" s="1002"/>
      <c r="AR75" s="1002"/>
      <c r="AS75" s="1002"/>
      <c r="AT75" s="1002"/>
      <c r="AU75" s="1005">
        <f t="shared" si="75"/>
        <v>1</v>
      </c>
      <c r="AV75" s="1002">
        <f t="shared" si="62"/>
        <v>5000000</v>
      </c>
      <c r="AW75" s="1002">
        <f t="shared" si="71"/>
        <v>0</v>
      </c>
      <c r="AX75" s="1002">
        <f t="shared" si="71"/>
        <v>0</v>
      </c>
      <c r="AY75" s="1002">
        <f t="shared" si="71"/>
        <v>0</v>
      </c>
      <c r="AZ75" s="1002">
        <f t="shared" si="77"/>
        <v>5000000</v>
      </c>
      <c r="BA75" s="1002"/>
      <c r="BB75" s="1002"/>
      <c r="BC75" s="1002"/>
      <c r="BD75" s="1002"/>
      <c r="BE75" s="1002"/>
      <c r="BF75" s="1002">
        <f t="shared" si="78"/>
        <v>0</v>
      </c>
      <c r="BG75" s="1002">
        <f t="shared" si="78"/>
        <v>0</v>
      </c>
      <c r="BH75" s="1002">
        <f t="shared" si="78"/>
        <v>0</v>
      </c>
      <c r="BI75" s="1002"/>
      <c r="BJ75" s="1002">
        <f t="shared" si="79"/>
        <v>0</v>
      </c>
      <c r="BK75" s="1002">
        <f t="shared" si="79"/>
        <v>0</v>
      </c>
      <c r="BL75" s="1002"/>
      <c r="BM75" s="1002"/>
      <c r="BN75" s="1002">
        <f t="shared" si="64"/>
        <v>0</v>
      </c>
      <c r="BO75" s="1005">
        <f t="shared" si="76"/>
        <v>0</v>
      </c>
      <c r="BP75" s="1002">
        <f t="shared" si="65"/>
        <v>0</v>
      </c>
      <c r="BQ75" s="1002"/>
      <c r="BR75" s="1002"/>
      <c r="BS75" s="1002"/>
      <c r="BT75" s="1002"/>
      <c r="BU75" s="1002"/>
      <c r="BV75" s="1002"/>
      <c r="BW75" s="1002"/>
      <c r="BX75" s="1002"/>
      <c r="BY75" s="1002"/>
      <c r="BZ75" s="1002"/>
      <c r="CA75" s="1002"/>
      <c r="CB75" s="1002"/>
      <c r="CC75" s="1002"/>
      <c r="CD75" s="1002"/>
      <c r="CE75" s="1002"/>
      <c r="CF75" s="1002"/>
      <c r="CG75" s="1002"/>
      <c r="CH75" s="1002"/>
      <c r="CI75" s="1005">
        <f t="shared" si="66"/>
        <v>1</v>
      </c>
      <c r="CJ75" s="1002">
        <f t="shared" si="67"/>
        <v>5000000</v>
      </c>
      <c r="CK75" s="1002">
        <f t="shared" si="80"/>
        <v>0</v>
      </c>
      <c r="CL75" s="1002">
        <f t="shared" si="80"/>
        <v>0</v>
      </c>
      <c r="CM75" s="1002">
        <f t="shared" si="80"/>
        <v>0</v>
      </c>
      <c r="CN75" s="1002">
        <f t="shared" si="80"/>
        <v>5000000</v>
      </c>
      <c r="CO75" s="1002"/>
      <c r="CP75" s="1002"/>
      <c r="CQ75" s="1002"/>
      <c r="CR75" s="1002"/>
      <c r="CS75" s="1002"/>
      <c r="CT75" s="1002">
        <f t="shared" si="69"/>
        <v>0</v>
      </c>
      <c r="CU75" s="1002">
        <f t="shared" si="69"/>
        <v>0</v>
      </c>
      <c r="CV75" s="1002">
        <f t="shared" si="69"/>
        <v>0</v>
      </c>
      <c r="CW75" s="1002"/>
      <c r="CX75" s="1002">
        <f t="shared" si="70"/>
        <v>0</v>
      </c>
      <c r="CY75" s="1002">
        <f t="shared" si="70"/>
        <v>0</v>
      </c>
      <c r="CZ75" s="1002"/>
      <c r="DA75" s="1030"/>
      <c r="DB75" s="1002">
        <f t="shared" si="70"/>
        <v>0</v>
      </c>
    </row>
    <row r="76" spans="1:106" ht="51" customHeight="1" x14ac:dyDescent="0.25">
      <c r="A76" s="1508"/>
      <c r="B76" s="1492" t="s">
        <v>4322</v>
      </c>
      <c r="C76" s="1047" t="s">
        <v>4374</v>
      </c>
      <c r="D76" s="1008" t="s">
        <v>4530</v>
      </c>
      <c r="E76" s="1034">
        <v>520</v>
      </c>
      <c r="F76" s="1049" t="s">
        <v>3350</v>
      </c>
      <c r="G76" s="1002">
        <f t="shared" si="60"/>
        <v>10000000</v>
      </c>
      <c r="H76" s="944"/>
      <c r="I76" s="1002"/>
      <c r="J76" s="1002"/>
      <c r="K76" s="1002">
        <v>10000000</v>
      </c>
      <c r="L76" s="1002"/>
      <c r="M76" s="1002"/>
      <c r="N76" s="1002"/>
      <c r="O76" s="1002"/>
      <c r="P76" s="1002"/>
      <c r="Q76" s="1002"/>
      <c r="R76" s="1002"/>
      <c r="S76" s="1007"/>
      <c r="T76" s="1002"/>
      <c r="U76" s="1002"/>
      <c r="V76" s="1002"/>
      <c r="W76" s="1002"/>
      <c r="X76" s="1002"/>
      <c r="Y76" s="1002"/>
      <c r="Z76" s="203"/>
      <c r="AA76" s="1005">
        <f t="shared" si="74"/>
        <v>0</v>
      </c>
      <c r="AB76" s="1002">
        <f t="shared" si="61"/>
        <v>0</v>
      </c>
      <c r="AC76" s="1002"/>
      <c r="AD76" s="1002"/>
      <c r="AE76" s="1002"/>
      <c r="AF76" s="1002"/>
      <c r="AG76" s="1002"/>
      <c r="AH76" s="1002"/>
      <c r="AI76" s="1002"/>
      <c r="AJ76" s="1002"/>
      <c r="AK76" s="1002"/>
      <c r="AL76" s="1002"/>
      <c r="AM76" s="1002"/>
      <c r="AN76" s="1002"/>
      <c r="AO76" s="1002"/>
      <c r="AP76" s="1002"/>
      <c r="AQ76" s="1002"/>
      <c r="AR76" s="1002"/>
      <c r="AS76" s="1002"/>
      <c r="AT76" s="1002"/>
      <c r="AU76" s="1005">
        <f t="shared" si="75"/>
        <v>1</v>
      </c>
      <c r="AV76" s="1002">
        <f t="shared" si="62"/>
        <v>10000000</v>
      </c>
      <c r="AW76" s="1002">
        <f t="shared" si="71"/>
        <v>0</v>
      </c>
      <c r="AX76" s="1002">
        <f t="shared" si="71"/>
        <v>0</v>
      </c>
      <c r="AY76" s="1002">
        <f t="shared" si="71"/>
        <v>0</v>
      </c>
      <c r="AZ76" s="1002">
        <f t="shared" si="77"/>
        <v>10000000</v>
      </c>
      <c r="BA76" s="1002">
        <f t="shared" si="77"/>
        <v>0</v>
      </c>
      <c r="BB76" s="1002">
        <f t="shared" si="77"/>
        <v>0</v>
      </c>
      <c r="BC76" s="1002">
        <f t="shared" si="77"/>
        <v>0</v>
      </c>
      <c r="BD76" s="1002">
        <f t="shared" si="77"/>
        <v>0</v>
      </c>
      <c r="BE76" s="1002">
        <f t="shared" si="77"/>
        <v>0</v>
      </c>
      <c r="BF76" s="1002">
        <f t="shared" si="78"/>
        <v>0</v>
      </c>
      <c r="BG76" s="1002">
        <f t="shared" si="78"/>
        <v>0</v>
      </c>
      <c r="BH76" s="1002">
        <f t="shared" si="78"/>
        <v>0</v>
      </c>
      <c r="BI76" s="1002">
        <f t="shared" si="78"/>
        <v>0</v>
      </c>
      <c r="BJ76" s="1002">
        <f t="shared" si="79"/>
        <v>0</v>
      </c>
      <c r="BK76" s="1002">
        <f t="shared" si="79"/>
        <v>0</v>
      </c>
      <c r="BL76" s="1002"/>
      <c r="BM76" s="1002"/>
      <c r="BN76" s="1002">
        <f t="shared" si="64"/>
        <v>0</v>
      </c>
      <c r="BO76" s="1005">
        <f t="shared" si="76"/>
        <v>0</v>
      </c>
      <c r="BP76" s="1002">
        <f t="shared" si="65"/>
        <v>0</v>
      </c>
      <c r="BQ76" s="1002"/>
      <c r="BR76" s="1002"/>
      <c r="BS76" s="1002"/>
      <c r="BT76" s="1002"/>
      <c r="BU76" s="1002"/>
      <c r="BV76" s="1002"/>
      <c r="BW76" s="1002"/>
      <c r="BX76" s="1002"/>
      <c r="BY76" s="1002"/>
      <c r="BZ76" s="1002"/>
      <c r="CA76" s="1002"/>
      <c r="CB76" s="1002"/>
      <c r="CC76" s="1002"/>
      <c r="CD76" s="1002"/>
      <c r="CE76" s="1002"/>
      <c r="CF76" s="1002"/>
      <c r="CG76" s="1002"/>
      <c r="CH76" s="1002"/>
      <c r="CI76" s="1005">
        <f t="shared" si="66"/>
        <v>1</v>
      </c>
      <c r="CJ76" s="1002">
        <f t="shared" si="67"/>
        <v>10000000</v>
      </c>
      <c r="CK76" s="1002">
        <f t="shared" si="80"/>
        <v>0</v>
      </c>
      <c r="CL76" s="1002">
        <f t="shared" si="80"/>
        <v>0</v>
      </c>
      <c r="CM76" s="1002">
        <f t="shared" si="80"/>
        <v>0</v>
      </c>
      <c r="CN76" s="1002">
        <f t="shared" si="80"/>
        <v>10000000</v>
      </c>
      <c r="CO76" s="1002">
        <f t="shared" si="80"/>
        <v>0</v>
      </c>
      <c r="CP76" s="1002">
        <f t="shared" si="80"/>
        <v>0</v>
      </c>
      <c r="CQ76" s="1002">
        <f t="shared" si="72"/>
        <v>0</v>
      </c>
      <c r="CR76" s="1002">
        <f t="shared" si="72"/>
        <v>0</v>
      </c>
      <c r="CS76" s="1002">
        <f t="shared" si="72"/>
        <v>0</v>
      </c>
      <c r="CT76" s="1002">
        <f t="shared" si="69"/>
        <v>0</v>
      </c>
      <c r="CU76" s="1002">
        <f t="shared" si="69"/>
        <v>0</v>
      </c>
      <c r="CV76" s="1002">
        <f t="shared" si="69"/>
        <v>0</v>
      </c>
      <c r="CW76" s="1002">
        <f t="shared" si="70"/>
        <v>0</v>
      </c>
      <c r="CX76" s="1002">
        <f t="shared" si="70"/>
        <v>0</v>
      </c>
      <c r="CY76" s="1002">
        <f t="shared" si="70"/>
        <v>0</v>
      </c>
      <c r="CZ76" s="1002">
        <f t="shared" si="70"/>
        <v>0</v>
      </c>
      <c r="DA76" s="1030">
        <f t="shared" si="70"/>
        <v>0</v>
      </c>
      <c r="DB76" s="1002">
        <f t="shared" si="70"/>
        <v>0</v>
      </c>
    </row>
    <row r="77" spans="1:106" ht="48.75" customHeight="1" x14ac:dyDescent="0.25">
      <c r="A77" s="1508"/>
      <c r="B77" s="1494"/>
      <c r="C77" s="1047" t="s">
        <v>4375</v>
      </c>
      <c r="D77" s="1008" t="s">
        <v>4531</v>
      </c>
      <c r="E77" s="1034">
        <v>520</v>
      </c>
      <c r="F77" s="1049" t="s">
        <v>3350</v>
      </c>
      <c r="G77" s="1002">
        <f t="shared" si="60"/>
        <v>10000000</v>
      </c>
      <c r="H77" s="944"/>
      <c r="I77" s="944"/>
      <c r="J77" s="944"/>
      <c r="K77" s="1002">
        <v>10000000</v>
      </c>
      <c r="L77" s="944"/>
      <c r="M77" s="944"/>
      <c r="N77" s="944"/>
      <c r="O77" s="944"/>
      <c r="P77" s="944"/>
      <c r="Q77" s="149"/>
      <c r="R77" s="944"/>
      <c r="S77" s="1007"/>
      <c r="T77" s="944"/>
      <c r="U77" s="944"/>
      <c r="V77" s="944"/>
      <c r="W77" s="944"/>
      <c r="X77" s="944"/>
      <c r="Y77" s="984"/>
      <c r="Z77" s="203"/>
      <c r="AA77" s="1005">
        <f t="shared" si="74"/>
        <v>0</v>
      </c>
      <c r="AB77" s="1002">
        <f t="shared" si="61"/>
        <v>0</v>
      </c>
      <c r="AC77" s="1002"/>
      <c r="AD77" s="1002"/>
      <c r="AE77" s="1002"/>
      <c r="AF77" s="1002"/>
      <c r="AG77" s="1002"/>
      <c r="AH77" s="1002"/>
      <c r="AI77" s="1002"/>
      <c r="AJ77" s="1002"/>
      <c r="AK77" s="1002"/>
      <c r="AL77" s="1002"/>
      <c r="AM77" s="1002"/>
      <c r="AN77" s="1002"/>
      <c r="AO77" s="1002"/>
      <c r="AP77" s="1002"/>
      <c r="AQ77" s="1002"/>
      <c r="AR77" s="1002"/>
      <c r="AS77" s="1002"/>
      <c r="AT77" s="1002"/>
      <c r="AU77" s="1005">
        <f t="shared" si="75"/>
        <v>1</v>
      </c>
      <c r="AV77" s="1002">
        <f t="shared" si="62"/>
        <v>10000000</v>
      </c>
      <c r="AW77" s="1002">
        <f t="shared" si="71"/>
        <v>0</v>
      </c>
      <c r="AX77" s="1002">
        <f t="shared" si="71"/>
        <v>0</v>
      </c>
      <c r="AY77" s="1002">
        <f t="shared" si="71"/>
        <v>0</v>
      </c>
      <c r="AZ77" s="1002">
        <f t="shared" si="77"/>
        <v>10000000</v>
      </c>
      <c r="BA77" s="1002">
        <f t="shared" si="77"/>
        <v>0</v>
      </c>
      <c r="BB77" s="1002">
        <f t="shared" si="77"/>
        <v>0</v>
      </c>
      <c r="BC77" s="1002">
        <f t="shared" si="77"/>
        <v>0</v>
      </c>
      <c r="BD77" s="1002">
        <f t="shared" si="77"/>
        <v>0</v>
      </c>
      <c r="BE77" s="1002">
        <f t="shared" si="77"/>
        <v>0</v>
      </c>
      <c r="BF77" s="1002">
        <f t="shared" si="78"/>
        <v>0</v>
      </c>
      <c r="BG77" s="1002">
        <f t="shared" si="78"/>
        <v>0</v>
      </c>
      <c r="BH77" s="1002">
        <f t="shared" si="78"/>
        <v>0</v>
      </c>
      <c r="BI77" s="1002">
        <f t="shared" si="78"/>
        <v>0</v>
      </c>
      <c r="BJ77" s="1002">
        <f t="shared" si="79"/>
        <v>0</v>
      </c>
      <c r="BK77" s="1002">
        <f t="shared" si="79"/>
        <v>0</v>
      </c>
      <c r="BL77" s="1002"/>
      <c r="BM77" s="1002"/>
      <c r="BN77" s="1002">
        <f t="shared" si="64"/>
        <v>0</v>
      </c>
      <c r="BO77" s="1005">
        <f t="shared" si="76"/>
        <v>0</v>
      </c>
      <c r="BP77" s="1002">
        <f t="shared" si="65"/>
        <v>0</v>
      </c>
      <c r="BQ77" s="1002"/>
      <c r="BR77" s="1002"/>
      <c r="BS77" s="1002"/>
      <c r="BT77" s="1002"/>
      <c r="BU77" s="1002"/>
      <c r="BV77" s="1002"/>
      <c r="BW77" s="1002"/>
      <c r="BX77" s="1002"/>
      <c r="BY77" s="1002"/>
      <c r="BZ77" s="1002"/>
      <c r="CA77" s="1002"/>
      <c r="CB77" s="1002"/>
      <c r="CC77" s="1002"/>
      <c r="CD77" s="1002"/>
      <c r="CE77" s="1002"/>
      <c r="CF77" s="1002"/>
      <c r="CG77" s="1002"/>
      <c r="CH77" s="1002"/>
      <c r="CI77" s="1005">
        <f t="shared" si="66"/>
        <v>1</v>
      </c>
      <c r="CJ77" s="1002">
        <f t="shared" si="67"/>
        <v>10000000</v>
      </c>
      <c r="CK77" s="1002">
        <f t="shared" si="80"/>
        <v>0</v>
      </c>
      <c r="CL77" s="1002">
        <f t="shared" si="80"/>
        <v>0</v>
      </c>
      <c r="CM77" s="1002">
        <f t="shared" si="80"/>
        <v>0</v>
      </c>
      <c r="CN77" s="1002">
        <f t="shared" si="80"/>
        <v>10000000</v>
      </c>
      <c r="CO77" s="1002">
        <f t="shared" si="80"/>
        <v>0</v>
      </c>
      <c r="CP77" s="1002">
        <f t="shared" si="80"/>
        <v>0</v>
      </c>
      <c r="CQ77" s="1002">
        <f t="shared" si="72"/>
        <v>0</v>
      </c>
      <c r="CR77" s="1002">
        <f t="shared" si="72"/>
        <v>0</v>
      </c>
      <c r="CS77" s="1002">
        <f t="shared" si="72"/>
        <v>0</v>
      </c>
      <c r="CT77" s="1002">
        <f t="shared" si="69"/>
        <v>0</v>
      </c>
      <c r="CU77" s="1002">
        <f t="shared" si="69"/>
        <v>0</v>
      </c>
      <c r="CV77" s="1002">
        <f t="shared" si="69"/>
        <v>0</v>
      </c>
      <c r="CW77" s="1002">
        <f t="shared" si="70"/>
        <v>0</v>
      </c>
      <c r="CX77" s="1002">
        <f t="shared" si="70"/>
        <v>0</v>
      </c>
      <c r="CY77" s="1002">
        <f t="shared" si="70"/>
        <v>0</v>
      </c>
      <c r="CZ77" s="1002">
        <f t="shared" si="70"/>
        <v>0</v>
      </c>
      <c r="DA77" s="1030">
        <f t="shared" si="70"/>
        <v>0</v>
      </c>
      <c r="DB77" s="1002">
        <f t="shared" si="70"/>
        <v>0</v>
      </c>
    </row>
    <row r="78" spans="1:106" ht="49.5" customHeight="1" x14ac:dyDescent="0.25">
      <c r="A78" s="1508"/>
      <c r="B78" s="1492" t="s">
        <v>4323</v>
      </c>
      <c r="C78" s="1047" t="s">
        <v>4376</v>
      </c>
      <c r="D78" s="1038" t="s">
        <v>4532</v>
      </c>
      <c r="E78" s="1034">
        <v>520</v>
      </c>
      <c r="F78" s="1052" t="s">
        <v>3350</v>
      </c>
      <c r="G78" s="1002">
        <f t="shared" si="60"/>
        <v>10000000</v>
      </c>
      <c r="H78" s="944"/>
      <c r="I78" s="944"/>
      <c r="J78" s="944"/>
      <c r="K78" s="1007">
        <v>10000000</v>
      </c>
      <c r="L78" s="944"/>
      <c r="M78" s="944"/>
      <c r="N78" s="944"/>
      <c r="O78" s="944"/>
      <c r="P78" s="944"/>
      <c r="Q78" s="149"/>
      <c r="R78" s="944"/>
      <c r="S78" s="1007"/>
      <c r="T78" s="944"/>
      <c r="U78" s="944"/>
      <c r="V78" s="944"/>
      <c r="W78" s="944"/>
      <c r="X78" s="944"/>
      <c r="Y78" s="984"/>
      <c r="Z78" s="203"/>
      <c r="AA78" s="1005">
        <f t="shared" si="74"/>
        <v>1</v>
      </c>
      <c r="AB78" s="1002">
        <f t="shared" si="61"/>
        <v>10000000</v>
      </c>
      <c r="AC78" s="1002"/>
      <c r="AD78" s="1002"/>
      <c r="AE78" s="1002"/>
      <c r="AF78" s="1002">
        <f>+'[7]ENERO 2016'!$O$816</f>
        <v>10000000</v>
      </c>
      <c r="AG78" s="1002"/>
      <c r="AH78" s="1002"/>
      <c r="AI78" s="1002"/>
      <c r="AJ78" s="1002"/>
      <c r="AK78" s="1002"/>
      <c r="AL78" s="1002"/>
      <c r="AM78" s="1002"/>
      <c r="AN78" s="1002"/>
      <c r="AO78" s="1002"/>
      <c r="AP78" s="1002"/>
      <c r="AQ78" s="1002"/>
      <c r="AR78" s="1002"/>
      <c r="AS78" s="1002"/>
      <c r="AT78" s="1002"/>
      <c r="AU78" s="1005">
        <f t="shared" si="75"/>
        <v>0</v>
      </c>
      <c r="AV78" s="1002">
        <f t="shared" si="62"/>
        <v>0</v>
      </c>
      <c r="AW78" s="1002">
        <f t="shared" si="71"/>
        <v>0</v>
      </c>
      <c r="AX78" s="1002">
        <f t="shared" si="71"/>
        <v>0</v>
      </c>
      <c r="AY78" s="1002">
        <f t="shared" si="71"/>
        <v>0</v>
      </c>
      <c r="AZ78" s="1002">
        <f t="shared" si="77"/>
        <v>0</v>
      </c>
      <c r="BA78" s="1002">
        <f t="shared" si="77"/>
        <v>0</v>
      </c>
      <c r="BB78" s="1002">
        <f t="shared" si="77"/>
        <v>0</v>
      </c>
      <c r="BC78" s="1002">
        <f t="shared" si="77"/>
        <v>0</v>
      </c>
      <c r="BD78" s="1002">
        <f t="shared" si="77"/>
        <v>0</v>
      </c>
      <c r="BE78" s="1002">
        <f t="shared" si="77"/>
        <v>0</v>
      </c>
      <c r="BF78" s="1002">
        <f t="shared" si="78"/>
        <v>0</v>
      </c>
      <c r="BG78" s="1002">
        <f t="shared" si="78"/>
        <v>0</v>
      </c>
      <c r="BH78" s="1002">
        <f t="shared" si="78"/>
        <v>0</v>
      </c>
      <c r="BI78" s="1002">
        <f t="shared" si="78"/>
        <v>0</v>
      </c>
      <c r="BJ78" s="1002">
        <f t="shared" si="79"/>
        <v>0</v>
      </c>
      <c r="BK78" s="1002">
        <f t="shared" si="79"/>
        <v>0</v>
      </c>
      <c r="BL78" s="1002"/>
      <c r="BM78" s="1002"/>
      <c r="BN78" s="1002">
        <f t="shared" si="64"/>
        <v>0</v>
      </c>
      <c r="BO78" s="1005">
        <f t="shared" si="76"/>
        <v>0</v>
      </c>
      <c r="BP78" s="1002">
        <f t="shared" si="65"/>
        <v>0</v>
      </c>
      <c r="BQ78" s="1002"/>
      <c r="BR78" s="1002"/>
      <c r="BS78" s="1002"/>
      <c r="BT78" s="1002"/>
      <c r="BU78" s="1002"/>
      <c r="BV78" s="1002"/>
      <c r="BW78" s="1002"/>
      <c r="BX78" s="1002"/>
      <c r="BY78" s="1002"/>
      <c r="BZ78" s="1002"/>
      <c r="CA78" s="1002"/>
      <c r="CB78" s="1002"/>
      <c r="CC78" s="1002"/>
      <c r="CD78" s="1002"/>
      <c r="CE78" s="1002"/>
      <c r="CF78" s="1002"/>
      <c r="CG78" s="1002"/>
      <c r="CH78" s="1002"/>
      <c r="CI78" s="1005">
        <f t="shared" si="66"/>
        <v>1</v>
      </c>
      <c r="CJ78" s="1002">
        <f t="shared" si="67"/>
        <v>10000000</v>
      </c>
      <c r="CK78" s="1002">
        <f t="shared" si="80"/>
        <v>0</v>
      </c>
      <c r="CL78" s="1002">
        <f t="shared" si="80"/>
        <v>0</v>
      </c>
      <c r="CM78" s="1002">
        <f t="shared" si="80"/>
        <v>0</v>
      </c>
      <c r="CN78" s="1002">
        <f t="shared" si="80"/>
        <v>10000000</v>
      </c>
      <c r="CO78" s="1002">
        <f t="shared" si="80"/>
        <v>0</v>
      </c>
      <c r="CP78" s="1002">
        <f t="shared" si="80"/>
        <v>0</v>
      </c>
      <c r="CQ78" s="1002">
        <f t="shared" si="72"/>
        <v>0</v>
      </c>
      <c r="CR78" s="1002">
        <f t="shared" si="72"/>
        <v>0</v>
      </c>
      <c r="CS78" s="1002">
        <f t="shared" si="72"/>
        <v>0</v>
      </c>
      <c r="CT78" s="1002">
        <f t="shared" si="69"/>
        <v>0</v>
      </c>
      <c r="CU78" s="1002">
        <f t="shared" si="69"/>
        <v>0</v>
      </c>
      <c r="CV78" s="1002">
        <f t="shared" si="69"/>
        <v>0</v>
      </c>
      <c r="CW78" s="1002">
        <f t="shared" si="70"/>
        <v>0</v>
      </c>
      <c r="CX78" s="1002">
        <f t="shared" si="70"/>
        <v>0</v>
      </c>
      <c r="CY78" s="1002">
        <f t="shared" si="70"/>
        <v>0</v>
      </c>
      <c r="CZ78" s="1002">
        <f t="shared" si="70"/>
        <v>0</v>
      </c>
      <c r="DA78" s="1030">
        <f t="shared" si="70"/>
        <v>0</v>
      </c>
      <c r="DB78" s="1002">
        <f t="shared" si="70"/>
        <v>0</v>
      </c>
    </row>
    <row r="79" spans="1:106" ht="36" customHeight="1" x14ac:dyDescent="0.25">
      <c r="A79" s="1508"/>
      <c r="B79" s="1493"/>
      <c r="C79" s="1047" t="s">
        <v>4377</v>
      </c>
      <c r="D79" s="1038" t="s">
        <v>4533</v>
      </c>
      <c r="E79" s="1034">
        <v>520</v>
      </c>
      <c r="F79" s="1052" t="s">
        <v>3350</v>
      </c>
      <c r="G79" s="1002">
        <f t="shared" si="60"/>
        <v>10000000</v>
      </c>
      <c r="H79" s="944"/>
      <c r="I79" s="944"/>
      <c r="J79" s="944"/>
      <c r="K79" s="1007">
        <v>10000000</v>
      </c>
      <c r="L79" s="944"/>
      <c r="M79" s="944"/>
      <c r="N79" s="944"/>
      <c r="O79" s="944"/>
      <c r="P79" s="944"/>
      <c r="Q79" s="149"/>
      <c r="R79" s="944"/>
      <c r="S79" s="1007"/>
      <c r="T79" s="944"/>
      <c r="U79" s="944"/>
      <c r="V79" s="944"/>
      <c r="W79" s="944"/>
      <c r="X79" s="944"/>
      <c r="Y79" s="984"/>
      <c r="Z79" s="203"/>
      <c r="AA79" s="1005">
        <f t="shared" si="74"/>
        <v>0</v>
      </c>
      <c r="AB79" s="1002">
        <f t="shared" si="61"/>
        <v>0</v>
      </c>
      <c r="AC79" s="1002"/>
      <c r="AD79" s="1002"/>
      <c r="AE79" s="1002"/>
      <c r="AF79" s="1002"/>
      <c r="AG79" s="1002"/>
      <c r="AH79" s="1002"/>
      <c r="AI79" s="1002"/>
      <c r="AJ79" s="1002"/>
      <c r="AK79" s="1002"/>
      <c r="AL79" s="1002"/>
      <c r="AM79" s="1002"/>
      <c r="AN79" s="1002"/>
      <c r="AO79" s="1002"/>
      <c r="AP79" s="1002"/>
      <c r="AQ79" s="1002"/>
      <c r="AR79" s="1002"/>
      <c r="AS79" s="1002"/>
      <c r="AT79" s="1002"/>
      <c r="AU79" s="1005">
        <f t="shared" si="75"/>
        <v>1</v>
      </c>
      <c r="AV79" s="1002">
        <f t="shared" si="62"/>
        <v>10000000</v>
      </c>
      <c r="AW79" s="1002">
        <f t="shared" si="71"/>
        <v>0</v>
      </c>
      <c r="AX79" s="1002">
        <f t="shared" si="71"/>
        <v>0</v>
      </c>
      <c r="AY79" s="1002">
        <f t="shared" si="71"/>
        <v>0</v>
      </c>
      <c r="AZ79" s="1002">
        <f t="shared" si="77"/>
        <v>10000000</v>
      </c>
      <c r="BA79" s="1002">
        <f t="shared" si="77"/>
        <v>0</v>
      </c>
      <c r="BB79" s="1002">
        <f t="shared" si="77"/>
        <v>0</v>
      </c>
      <c r="BC79" s="1002">
        <f t="shared" si="77"/>
        <v>0</v>
      </c>
      <c r="BD79" s="1002">
        <f t="shared" si="77"/>
        <v>0</v>
      </c>
      <c r="BE79" s="1002">
        <f t="shared" si="77"/>
        <v>0</v>
      </c>
      <c r="BF79" s="1002">
        <f t="shared" si="78"/>
        <v>0</v>
      </c>
      <c r="BG79" s="1002">
        <f t="shared" si="78"/>
        <v>0</v>
      </c>
      <c r="BH79" s="1002">
        <f t="shared" si="78"/>
        <v>0</v>
      </c>
      <c r="BI79" s="1002">
        <f t="shared" si="78"/>
        <v>0</v>
      </c>
      <c r="BJ79" s="1002">
        <f t="shared" si="79"/>
        <v>0</v>
      </c>
      <c r="BK79" s="1002">
        <f t="shared" si="79"/>
        <v>0</v>
      </c>
      <c r="BL79" s="1002"/>
      <c r="BM79" s="1002"/>
      <c r="BN79" s="1002">
        <f t="shared" si="64"/>
        <v>0</v>
      </c>
      <c r="BO79" s="1005">
        <f t="shared" si="76"/>
        <v>0</v>
      </c>
      <c r="BP79" s="1002">
        <f t="shared" si="65"/>
        <v>0</v>
      </c>
      <c r="BQ79" s="1002"/>
      <c r="BR79" s="1002"/>
      <c r="BS79" s="1002"/>
      <c r="BT79" s="1002"/>
      <c r="BU79" s="1002"/>
      <c r="BV79" s="1002"/>
      <c r="BW79" s="1002"/>
      <c r="BX79" s="1002"/>
      <c r="BY79" s="1002"/>
      <c r="BZ79" s="1002"/>
      <c r="CA79" s="1002"/>
      <c r="CB79" s="1002"/>
      <c r="CC79" s="1002"/>
      <c r="CD79" s="1002"/>
      <c r="CE79" s="1002"/>
      <c r="CF79" s="1002"/>
      <c r="CG79" s="1002"/>
      <c r="CH79" s="1002"/>
      <c r="CI79" s="1005">
        <f t="shared" si="66"/>
        <v>1</v>
      </c>
      <c r="CJ79" s="1002">
        <f t="shared" si="67"/>
        <v>10000000</v>
      </c>
      <c r="CK79" s="1002">
        <f t="shared" si="80"/>
        <v>0</v>
      </c>
      <c r="CL79" s="1002">
        <f t="shared" si="80"/>
        <v>0</v>
      </c>
      <c r="CM79" s="1002">
        <f t="shared" si="80"/>
        <v>0</v>
      </c>
      <c r="CN79" s="1002">
        <f t="shared" si="80"/>
        <v>10000000</v>
      </c>
      <c r="CO79" s="1002">
        <f t="shared" si="80"/>
        <v>0</v>
      </c>
      <c r="CP79" s="1002">
        <f>M79-BV79</f>
        <v>0</v>
      </c>
      <c r="CQ79" s="1002">
        <f t="shared" si="72"/>
        <v>0</v>
      </c>
      <c r="CR79" s="1002">
        <f t="shared" si="72"/>
        <v>0</v>
      </c>
      <c r="CS79" s="1002">
        <f>+P79-BY79</f>
        <v>0</v>
      </c>
      <c r="CT79" s="1002">
        <f t="shared" si="69"/>
        <v>0</v>
      </c>
      <c r="CU79" s="1002">
        <f t="shared" si="69"/>
        <v>0</v>
      </c>
      <c r="CV79" s="1002">
        <f t="shared" si="69"/>
        <v>0</v>
      </c>
      <c r="CW79" s="1002">
        <f t="shared" si="70"/>
        <v>0</v>
      </c>
      <c r="CX79" s="1002">
        <f t="shared" si="70"/>
        <v>0</v>
      </c>
      <c r="CY79" s="1002">
        <f t="shared" si="70"/>
        <v>0</v>
      </c>
      <c r="CZ79" s="1002">
        <f t="shared" si="70"/>
        <v>0</v>
      </c>
      <c r="DA79" s="1030">
        <f t="shared" si="70"/>
        <v>0</v>
      </c>
      <c r="DB79" s="1002">
        <f t="shared" si="70"/>
        <v>0</v>
      </c>
    </row>
    <row r="80" spans="1:106" ht="34.5" customHeight="1" x14ac:dyDescent="0.25">
      <c r="A80" s="1508"/>
      <c r="B80" s="1493"/>
      <c r="C80" s="1047" t="s">
        <v>4378</v>
      </c>
      <c r="D80" s="1038" t="s">
        <v>4596</v>
      </c>
      <c r="E80" s="1034">
        <v>520</v>
      </c>
      <c r="F80" s="1052" t="s">
        <v>3350</v>
      </c>
      <c r="G80" s="1002">
        <f t="shared" si="60"/>
        <v>50000000</v>
      </c>
      <c r="H80" s="944"/>
      <c r="I80" s="944"/>
      <c r="J80" s="944"/>
      <c r="K80" s="1002">
        <v>1098558</v>
      </c>
      <c r="L80" s="944"/>
      <c r="M80" s="944"/>
      <c r="N80" s="944"/>
      <c r="O80" s="944"/>
      <c r="P80" s="944"/>
      <c r="Q80" s="149"/>
      <c r="R80" s="944"/>
      <c r="S80" s="1007">
        <v>48901442</v>
      </c>
      <c r="T80" s="944"/>
      <c r="U80" s="944"/>
      <c r="V80" s="944"/>
      <c r="W80" s="944"/>
      <c r="X80" s="944"/>
      <c r="Y80" s="984"/>
      <c r="Z80" s="203"/>
      <c r="AA80" s="1005">
        <f t="shared" si="74"/>
        <v>0</v>
      </c>
      <c r="AB80" s="1002">
        <f t="shared" si="61"/>
        <v>0</v>
      </c>
      <c r="AC80" s="1002"/>
      <c r="AD80" s="1002"/>
      <c r="AE80" s="1002"/>
      <c r="AF80" s="1002"/>
      <c r="AG80" s="1002"/>
      <c r="AH80" s="1002"/>
      <c r="AI80" s="1002"/>
      <c r="AJ80" s="1002"/>
      <c r="AK80" s="1002"/>
      <c r="AL80" s="1002"/>
      <c r="AM80" s="1002"/>
      <c r="AN80" s="1002"/>
      <c r="AO80" s="1002"/>
      <c r="AP80" s="1002"/>
      <c r="AQ80" s="1002"/>
      <c r="AR80" s="1002"/>
      <c r="AS80" s="1002"/>
      <c r="AT80" s="1002"/>
      <c r="AU80" s="1005">
        <f t="shared" si="75"/>
        <v>1</v>
      </c>
      <c r="AV80" s="1002">
        <f t="shared" si="62"/>
        <v>50000000</v>
      </c>
      <c r="AW80" s="1002">
        <f t="shared" si="71"/>
        <v>0</v>
      </c>
      <c r="AX80" s="1002">
        <f t="shared" si="71"/>
        <v>0</v>
      </c>
      <c r="AY80" s="1002">
        <f t="shared" si="71"/>
        <v>0</v>
      </c>
      <c r="AZ80" s="1002">
        <f t="shared" si="77"/>
        <v>1098558</v>
      </c>
      <c r="BA80" s="1002">
        <f t="shared" si="77"/>
        <v>0</v>
      </c>
      <c r="BB80" s="1002">
        <f t="shared" si="77"/>
        <v>0</v>
      </c>
      <c r="BC80" s="1002">
        <f t="shared" si="77"/>
        <v>0</v>
      </c>
      <c r="BD80" s="1002">
        <f t="shared" si="77"/>
        <v>0</v>
      </c>
      <c r="BE80" s="1002">
        <f t="shared" si="77"/>
        <v>0</v>
      </c>
      <c r="BF80" s="1002">
        <f t="shared" si="78"/>
        <v>0</v>
      </c>
      <c r="BG80" s="1002">
        <f t="shared" si="78"/>
        <v>0</v>
      </c>
      <c r="BH80" s="1002">
        <f t="shared" si="78"/>
        <v>48901442</v>
      </c>
      <c r="BI80" s="1002">
        <f t="shared" si="78"/>
        <v>0</v>
      </c>
      <c r="BJ80" s="1002">
        <f t="shared" si="79"/>
        <v>0</v>
      </c>
      <c r="BK80" s="1002">
        <f t="shared" si="79"/>
        <v>0</v>
      </c>
      <c r="BL80" s="1002"/>
      <c r="BM80" s="1002"/>
      <c r="BN80" s="1002">
        <f t="shared" si="64"/>
        <v>0</v>
      </c>
      <c r="BO80" s="1005">
        <f t="shared" si="76"/>
        <v>0</v>
      </c>
      <c r="BP80" s="1002">
        <f t="shared" si="65"/>
        <v>0</v>
      </c>
      <c r="BQ80" s="1002"/>
      <c r="BR80" s="1002"/>
      <c r="BS80" s="1002"/>
      <c r="BT80" s="1002"/>
      <c r="BU80" s="1002"/>
      <c r="BV80" s="1002"/>
      <c r="BW80" s="1002"/>
      <c r="BX80" s="1002"/>
      <c r="BY80" s="1002"/>
      <c r="BZ80" s="1002"/>
      <c r="CA80" s="1002"/>
      <c r="CB80" s="1002"/>
      <c r="CC80" s="1002"/>
      <c r="CD80" s="1002"/>
      <c r="CE80" s="1002"/>
      <c r="CF80" s="1002"/>
      <c r="CG80" s="1002"/>
      <c r="CH80" s="1002"/>
      <c r="CI80" s="1005">
        <f t="shared" si="66"/>
        <v>1</v>
      </c>
      <c r="CJ80" s="1002">
        <f t="shared" si="67"/>
        <v>50000000</v>
      </c>
      <c r="CK80" s="1002">
        <f t="shared" si="80"/>
        <v>0</v>
      </c>
      <c r="CL80" s="1002">
        <f t="shared" si="80"/>
        <v>0</v>
      </c>
      <c r="CM80" s="1002">
        <f t="shared" si="80"/>
        <v>0</v>
      </c>
      <c r="CN80" s="1002">
        <f t="shared" si="80"/>
        <v>1098558</v>
      </c>
      <c r="CO80" s="1002">
        <f t="shared" si="80"/>
        <v>0</v>
      </c>
      <c r="CP80" s="1002">
        <f t="shared" si="80"/>
        <v>0</v>
      </c>
      <c r="CQ80" s="1002">
        <f t="shared" si="72"/>
        <v>0</v>
      </c>
      <c r="CR80" s="1002">
        <f t="shared" si="72"/>
        <v>0</v>
      </c>
      <c r="CS80" s="1002">
        <f t="shared" si="72"/>
        <v>0</v>
      </c>
      <c r="CT80" s="1002">
        <f t="shared" si="69"/>
        <v>0</v>
      </c>
      <c r="CU80" s="1002">
        <f t="shared" si="69"/>
        <v>0</v>
      </c>
      <c r="CV80" s="1002">
        <f t="shared" si="69"/>
        <v>48901442</v>
      </c>
      <c r="CW80" s="1002">
        <f t="shared" si="70"/>
        <v>0</v>
      </c>
      <c r="CX80" s="1002">
        <f t="shared" si="70"/>
        <v>0</v>
      </c>
      <c r="CY80" s="1002">
        <f t="shared" si="70"/>
        <v>0</v>
      </c>
      <c r="CZ80" s="1002">
        <f t="shared" si="70"/>
        <v>0</v>
      </c>
      <c r="DA80" s="1030">
        <f t="shared" si="70"/>
        <v>0</v>
      </c>
      <c r="DB80" s="1002">
        <f t="shared" si="70"/>
        <v>0</v>
      </c>
    </row>
    <row r="81" spans="1:106" ht="34.5" customHeight="1" x14ac:dyDescent="0.25">
      <c r="A81" s="1508"/>
      <c r="B81" s="1494"/>
      <c r="C81" s="1047" t="s">
        <v>4591</v>
      </c>
      <c r="D81" s="1038" t="s">
        <v>4597</v>
      </c>
      <c r="E81" s="1034">
        <v>520</v>
      </c>
      <c r="F81" s="1052" t="s">
        <v>3350</v>
      </c>
      <c r="G81" s="1002">
        <f t="shared" si="60"/>
        <v>10000000</v>
      </c>
      <c r="H81" s="944"/>
      <c r="I81" s="944"/>
      <c r="J81" s="944"/>
      <c r="K81" s="1002">
        <v>10000000</v>
      </c>
      <c r="L81" s="944"/>
      <c r="M81" s="944"/>
      <c r="N81" s="944"/>
      <c r="O81" s="944"/>
      <c r="P81" s="944"/>
      <c r="Q81" s="149"/>
      <c r="R81" s="944"/>
      <c r="S81" s="1007"/>
      <c r="T81" s="944"/>
      <c r="U81" s="944"/>
      <c r="V81" s="944"/>
      <c r="W81" s="944"/>
      <c r="X81" s="944"/>
      <c r="Y81" s="984"/>
      <c r="Z81" s="203"/>
      <c r="AA81" s="1005">
        <f t="shared" si="74"/>
        <v>1</v>
      </c>
      <c r="AB81" s="1002">
        <f t="shared" si="61"/>
        <v>10000000</v>
      </c>
      <c r="AC81" s="1002"/>
      <c r="AD81" s="1002"/>
      <c r="AE81" s="1002"/>
      <c r="AF81" s="1002">
        <f>+'[7]ENERO 2016'!$O$831</f>
        <v>10000000</v>
      </c>
      <c r="AG81" s="1002"/>
      <c r="AH81" s="1002"/>
      <c r="AI81" s="1002"/>
      <c r="AJ81" s="1002"/>
      <c r="AK81" s="1002"/>
      <c r="AL81" s="1002"/>
      <c r="AM81" s="1002"/>
      <c r="AN81" s="1002"/>
      <c r="AO81" s="1002"/>
      <c r="AP81" s="1002"/>
      <c r="AQ81" s="1002"/>
      <c r="AR81" s="1002"/>
      <c r="AS81" s="1002"/>
      <c r="AT81" s="1002"/>
      <c r="AU81" s="1005">
        <f t="shared" si="75"/>
        <v>0</v>
      </c>
      <c r="AV81" s="1002">
        <f t="shared" si="62"/>
        <v>0</v>
      </c>
      <c r="AW81" s="1002">
        <f t="shared" si="71"/>
        <v>0</v>
      </c>
      <c r="AX81" s="1002">
        <f t="shared" si="71"/>
        <v>0</v>
      </c>
      <c r="AY81" s="1002">
        <f t="shared" si="71"/>
        <v>0</v>
      </c>
      <c r="AZ81" s="1002">
        <f t="shared" si="77"/>
        <v>0</v>
      </c>
      <c r="BA81" s="1002">
        <f t="shared" si="77"/>
        <v>0</v>
      </c>
      <c r="BB81" s="1002">
        <f t="shared" si="77"/>
        <v>0</v>
      </c>
      <c r="BC81" s="1002">
        <f t="shared" si="77"/>
        <v>0</v>
      </c>
      <c r="BD81" s="1002">
        <f t="shared" si="77"/>
        <v>0</v>
      </c>
      <c r="BE81" s="1002">
        <f t="shared" si="77"/>
        <v>0</v>
      </c>
      <c r="BF81" s="1002">
        <f t="shared" si="78"/>
        <v>0</v>
      </c>
      <c r="BG81" s="1002">
        <f t="shared" si="78"/>
        <v>0</v>
      </c>
      <c r="BH81" s="1002">
        <f t="shared" si="78"/>
        <v>0</v>
      </c>
      <c r="BI81" s="1002">
        <f t="shared" si="78"/>
        <v>0</v>
      </c>
      <c r="BJ81" s="1002">
        <f t="shared" si="79"/>
        <v>0</v>
      </c>
      <c r="BK81" s="1002">
        <f t="shared" si="79"/>
        <v>0</v>
      </c>
      <c r="BL81" s="1002">
        <f t="shared" si="79"/>
        <v>0</v>
      </c>
      <c r="BM81" s="1002">
        <f t="shared" si="79"/>
        <v>0</v>
      </c>
      <c r="BN81" s="1002">
        <f t="shared" si="64"/>
        <v>0</v>
      </c>
      <c r="BO81" s="1005">
        <f t="shared" si="76"/>
        <v>0</v>
      </c>
      <c r="BP81" s="1002">
        <f t="shared" si="65"/>
        <v>0</v>
      </c>
      <c r="BQ81" s="1002"/>
      <c r="BR81" s="1002"/>
      <c r="BS81" s="1002"/>
      <c r="BT81" s="1002"/>
      <c r="BU81" s="1002"/>
      <c r="BV81" s="1002"/>
      <c r="BW81" s="1002"/>
      <c r="BX81" s="1002"/>
      <c r="BY81" s="1002"/>
      <c r="BZ81" s="1002"/>
      <c r="CA81" s="1002"/>
      <c r="CB81" s="1002"/>
      <c r="CC81" s="1002"/>
      <c r="CD81" s="1002"/>
      <c r="CE81" s="1002"/>
      <c r="CF81" s="1002"/>
      <c r="CG81" s="1002"/>
      <c r="CH81" s="1002"/>
      <c r="CI81" s="1005">
        <f t="shared" si="66"/>
        <v>1</v>
      </c>
      <c r="CJ81" s="1002">
        <f t="shared" si="67"/>
        <v>10000000</v>
      </c>
      <c r="CK81" s="1002">
        <f t="shared" si="80"/>
        <v>0</v>
      </c>
      <c r="CL81" s="1002">
        <f t="shared" si="80"/>
        <v>0</v>
      </c>
      <c r="CM81" s="1002">
        <f t="shared" si="80"/>
        <v>0</v>
      </c>
      <c r="CN81" s="1002">
        <f t="shared" si="80"/>
        <v>10000000</v>
      </c>
      <c r="CO81" s="1002">
        <f t="shared" si="80"/>
        <v>0</v>
      </c>
      <c r="CP81" s="1002">
        <f t="shared" si="80"/>
        <v>0</v>
      </c>
      <c r="CQ81" s="1002">
        <f t="shared" si="80"/>
        <v>0</v>
      </c>
      <c r="CR81" s="1002">
        <f t="shared" si="80"/>
        <v>0</v>
      </c>
      <c r="CS81" s="1002">
        <f t="shared" si="80"/>
        <v>0</v>
      </c>
      <c r="CT81" s="1002">
        <f t="shared" si="69"/>
        <v>0</v>
      </c>
      <c r="CU81" s="1002">
        <f t="shared" si="69"/>
        <v>0</v>
      </c>
      <c r="CV81" s="1002">
        <f t="shared" si="69"/>
        <v>0</v>
      </c>
      <c r="CW81" s="1002">
        <f t="shared" si="69"/>
        <v>0</v>
      </c>
      <c r="CX81" s="1002">
        <f t="shared" si="69"/>
        <v>0</v>
      </c>
      <c r="CY81" s="1002">
        <f t="shared" si="69"/>
        <v>0</v>
      </c>
      <c r="CZ81" s="1002">
        <f t="shared" si="69"/>
        <v>0</v>
      </c>
      <c r="DA81" s="1002">
        <f t="shared" si="69"/>
        <v>0</v>
      </c>
      <c r="DB81" s="1002">
        <f t="shared" si="69"/>
        <v>0</v>
      </c>
    </row>
    <row r="82" spans="1:106" s="203" customFormat="1" ht="49.5" customHeight="1" x14ac:dyDescent="0.25">
      <c r="A82" s="1508" t="s">
        <v>4466</v>
      </c>
      <c r="B82" s="1492" t="s">
        <v>4324</v>
      </c>
      <c r="C82" s="1036" t="s">
        <v>4379</v>
      </c>
      <c r="D82" s="1008" t="s">
        <v>4535</v>
      </c>
      <c r="E82" s="1057">
        <v>520</v>
      </c>
      <c r="F82" s="1052" t="s">
        <v>3350</v>
      </c>
      <c r="G82" s="1030">
        <f t="shared" si="60"/>
        <v>6000000</v>
      </c>
      <c r="H82" s="149"/>
      <c r="I82" s="149"/>
      <c r="J82" s="149"/>
      <c r="K82" s="1030">
        <v>6000000</v>
      </c>
      <c r="L82" s="149"/>
      <c r="M82" s="149"/>
      <c r="N82" s="149"/>
      <c r="O82" s="149"/>
      <c r="P82" s="149"/>
      <c r="Q82" s="149"/>
      <c r="R82" s="149"/>
      <c r="S82" s="1007"/>
      <c r="T82" s="1030"/>
      <c r="U82" s="1030"/>
      <c r="V82" s="1030"/>
      <c r="W82" s="1030"/>
      <c r="X82" s="1030"/>
      <c r="Y82" s="1030"/>
      <c r="AA82" s="1031">
        <f t="shared" si="74"/>
        <v>0</v>
      </c>
      <c r="AB82" s="1030">
        <f t="shared" si="61"/>
        <v>0</v>
      </c>
      <c r="AC82" s="1030"/>
      <c r="AD82" s="1030"/>
      <c r="AE82" s="1030"/>
      <c r="AF82" s="1030"/>
      <c r="AG82" s="1030"/>
      <c r="AH82" s="1030"/>
      <c r="AI82" s="1030"/>
      <c r="AJ82" s="1030"/>
      <c r="AK82" s="1030"/>
      <c r="AL82" s="1030"/>
      <c r="AM82" s="1030"/>
      <c r="AN82" s="1030"/>
      <c r="AO82" s="1030"/>
      <c r="AP82" s="1030"/>
      <c r="AQ82" s="1030"/>
      <c r="AR82" s="1030"/>
      <c r="AS82" s="1030"/>
      <c r="AT82" s="1030"/>
      <c r="AU82" s="1031">
        <f t="shared" si="75"/>
        <v>1</v>
      </c>
      <c r="AV82" s="1030">
        <f t="shared" si="62"/>
        <v>6000000</v>
      </c>
      <c r="AW82" s="1030">
        <f t="shared" si="71"/>
        <v>0</v>
      </c>
      <c r="AX82" s="1030">
        <f t="shared" si="71"/>
        <v>0</v>
      </c>
      <c r="AY82" s="1002">
        <f t="shared" si="71"/>
        <v>0</v>
      </c>
      <c r="AZ82" s="1030">
        <f t="shared" si="77"/>
        <v>6000000</v>
      </c>
      <c r="BA82" s="1030">
        <f t="shared" si="77"/>
        <v>0</v>
      </c>
      <c r="BB82" s="1002">
        <f t="shared" si="77"/>
        <v>0</v>
      </c>
      <c r="BC82" s="1030">
        <f t="shared" si="77"/>
        <v>0</v>
      </c>
      <c r="BD82" s="1030">
        <f t="shared" si="77"/>
        <v>0</v>
      </c>
      <c r="BE82" s="1002">
        <f>+P82-AK82</f>
        <v>0</v>
      </c>
      <c r="BF82" s="1030">
        <f t="shared" si="78"/>
        <v>0</v>
      </c>
      <c r="BG82" s="1030">
        <f t="shared" si="78"/>
        <v>0</v>
      </c>
      <c r="BH82" s="1030">
        <f t="shared" si="78"/>
        <v>0</v>
      </c>
      <c r="BI82" s="1030">
        <f t="shared" si="78"/>
        <v>0</v>
      </c>
      <c r="BJ82" s="1030">
        <f t="shared" si="79"/>
        <v>0</v>
      </c>
      <c r="BK82" s="1030">
        <f t="shared" si="79"/>
        <v>0</v>
      </c>
      <c r="BL82" s="1030"/>
      <c r="BM82" s="1030"/>
      <c r="BN82" s="1030">
        <f t="shared" si="64"/>
        <v>0</v>
      </c>
      <c r="BO82" s="1031">
        <f t="shared" si="76"/>
        <v>0</v>
      </c>
      <c r="BP82" s="1030">
        <f t="shared" si="65"/>
        <v>0</v>
      </c>
      <c r="BQ82" s="1030"/>
      <c r="BR82" s="1030"/>
      <c r="BS82" s="1030"/>
      <c r="BT82" s="1030"/>
      <c r="BU82" s="1030"/>
      <c r="BV82" s="1030"/>
      <c r="BW82" s="1030"/>
      <c r="BX82" s="1030"/>
      <c r="BY82" s="1030"/>
      <c r="BZ82" s="1030"/>
      <c r="CA82" s="1030"/>
      <c r="CB82" s="1030"/>
      <c r="CC82" s="1030"/>
      <c r="CD82" s="1030"/>
      <c r="CE82" s="1030"/>
      <c r="CF82" s="1030"/>
      <c r="CG82" s="1030"/>
      <c r="CH82" s="1030"/>
      <c r="CI82" s="1031">
        <f t="shared" si="66"/>
        <v>1</v>
      </c>
      <c r="CJ82" s="1030">
        <f t="shared" si="67"/>
        <v>6000000</v>
      </c>
      <c r="CK82" s="1002">
        <f t="shared" si="80"/>
        <v>0</v>
      </c>
      <c r="CL82" s="1030">
        <f t="shared" si="80"/>
        <v>0</v>
      </c>
      <c r="CM82" s="1002">
        <f t="shared" si="80"/>
        <v>0</v>
      </c>
      <c r="CN82" s="1030">
        <f t="shared" si="80"/>
        <v>6000000</v>
      </c>
      <c r="CO82" s="1030">
        <f t="shared" si="80"/>
        <v>0</v>
      </c>
      <c r="CP82" s="1002">
        <f t="shared" si="80"/>
        <v>0</v>
      </c>
      <c r="CQ82" s="1030">
        <f t="shared" si="72"/>
        <v>0</v>
      </c>
      <c r="CR82" s="1030">
        <f t="shared" si="72"/>
        <v>0</v>
      </c>
      <c r="CS82" s="1002">
        <f t="shared" si="72"/>
        <v>0</v>
      </c>
      <c r="CT82" s="1030">
        <f t="shared" si="69"/>
        <v>0</v>
      </c>
      <c r="CU82" s="1030">
        <f t="shared" si="69"/>
        <v>0</v>
      </c>
      <c r="CV82" s="1030">
        <f t="shared" si="69"/>
        <v>0</v>
      </c>
      <c r="CW82" s="1030">
        <f t="shared" si="70"/>
        <v>0</v>
      </c>
      <c r="CX82" s="1030">
        <f t="shared" si="70"/>
        <v>0</v>
      </c>
      <c r="CY82" s="1030">
        <f t="shared" si="70"/>
        <v>0</v>
      </c>
      <c r="CZ82" s="1030">
        <f t="shared" si="70"/>
        <v>0</v>
      </c>
      <c r="DA82" s="1030">
        <f>+X82-CG82</f>
        <v>0</v>
      </c>
      <c r="DB82" s="1030">
        <f t="shared" si="70"/>
        <v>0</v>
      </c>
    </row>
    <row r="83" spans="1:106" s="203" customFormat="1" ht="64.5" customHeight="1" x14ac:dyDescent="0.25">
      <c r="A83" s="1508"/>
      <c r="B83" s="1494"/>
      <c r="C83" s="1036" t="s">
        <v>4534</v>
      </c>
      <c r="D83" s="1008" t="s">
        <v>4536</v>
      </c>
      <c r="E83" s="1057">
        <v>520</v>
      </c>
      <c r="F83" s="1052" t="s">
        <v>3350</v>
      </c>
      <c r="G83" s="1030">
        <f t="shared" si="60"/>
        <v>6000000</v>
      </c>
      <c r="H83" s="149"/>
      <c r="I83" s="149"/>
      <c r="J83" s="149"/>
      <c r="K83" s="1032">
        <v>6000000</v>
      </c>
      <c r="L83" s="149"/>
      <c r="M83" s="149"/>
      <c r="N83" s="149"/>
      <c r="O83" s="149"/>
      <c r="P83" s="149"/>
      <c r="Q83" s="149"/>
      <c r="R83" s="149"/>
      <c r="S83" s="1007"/>
      <c r="T83" s="1030"/>
      <c r="U83" s="1030"/>
      <c r="V83" s="1030"/>
      <c r="W83" s="1030"/>
      <c r="X83" s="1030"/>
      <c r="Y83" s="1030"/>
      <c r="AA83" s="1031">
        <f t="shared" si="74"/>
        <v>0</v>
      </c>
      <c r="AB83" s="1030">
        <f t="shared" si="61"/>
        <v>0</v>
      </c>
      <c r="AC83" s="1030"/>
      <c r="AD83" s="1030"/>
      <c r="AE83" s="1030"/>
      <c r="AF83" s="1030"/>
      <c r="AG83" s="1030"/>
      <c r="AH83" s="1030"/>
      <c r="AI83" s="1030"/>
      <c r="AJ83" s="1030"/>
      <c r="AK83" s="1030"/>
      <c r="AL83" s="1030"/>
      <c r="AM83" s="1030"/>
      <c r="AN83" s="1030"/>
      <c r="AO83" s="1030"/>
      <c r="AP83" s="1030"/>
      <c r="AQ83" s="1030"/>
      <c r="AR83" s="1030"/>
      <c r="AS83" s="1030"/>
      <c r="AT83" s="1030"/>
      <c r="AU83" s="1031">
        <f t="shared" si="75"/>
        <v>1</v>
      </c>
      <c r="AV83" s="1030">
        <f t="shared" si="62"/>
        <v>6000000</v>
      </c>
      <c r="AW83" s="1030">
        <f t="shared" si="71"/>
        <v>0</v>
      </c>
      <c r="AX83" s="1030">
        <f t="shared" si="71"/>
        <v>0</v>
      </c>
      <c r="AY83" s="1002">
        <f t="shared" si="71"/>
        <v>0</v>
      </c>
      <c r="AZ83" s="1030">
        <f t="shared" si="77"/>
        <v>6000000</v>
      </c>
      <c r="BA83" s="1030">
        <f t="shared" si="77"/>
        <v>0</v>
      </c>
      <c r="BB83" s="1002">
        <f t="shared" si="77"/>
        <v>0</v>
      </c>
      <c r="BC83" s="1030">
        <f t="shared" si="77"/>
        <v>0</v>
      </c>
      <c r="BD83" s="1030">
        <f t="shared" si="77"/>
        <v>0</v>
      </c>
      <c r="BE83" s="1002">
        <f t="shared" si="77"/>
        <v>0</v>
      </c>
      <c r="BF83" s="1030">
        <f>+Q83-AL83</f>
        <v>0</v>
      </c>
      <c r="BG83" s="1030">
        <f t="shared" si="78"/>
        <v>0</v>
      </c>
      <c r="BH83" s="1030">
        <f t="shared" si="78"/>
        <v>0</v>
      </c>
      <c r="BI83" s="1030">
        <f t="shared" si="78"/>
        <v>0</v>
      </c>
      <c r="BJ83" s="1030">
        <f t="shared" si="78"/>
        <v>0</v>
      </c>
      <c r="BK83" s="1030">
        <f t="shared" si="78"/>
        <v>0</v>
      </c>
      <c r="BL83" s="1030">
        <f t="shared" si="78"/>
        <v>0</v>
      </c>
      <c r="BM83" s="1030">
        <f t="shared" si="78"/>
        <v>0</v>
      </c>
      <c r="BN83" s="1030">
        <f t="shared" si="78"/>
        <v>0</v>
      </c>
      <c r="BO83" s="1031">
        <f t="shared" si="76"/>
        <v>0</v>
      </c>
      <c r="BP83" s="1030">
        <f t="shared" si="65"/>
        <v>0</v>
      </c>
      <c r="BQ83" s="1030"/>
      <c r="BR83" s="1030"/>
      <c r="BS83" s="1030"/>
      <c r="BT83" s="1030"/>
      <c r="BU83" s="1030"/>
      <c r="BV83" s="1030"/>
      <c r="BW83" s="1030"/>
      <c r="BX83" s="1030"/>
      <c r="BY83" s="1030"/>
      <c r="BZ83" s="1030"/>
      <c r="CA83" s="1030"/>
      <c r="CB83" s="1030"/>
      <c r="CC83" s="1030"/>
      <c r="CD83" s="1030"/>
      <c r="CE83" s="1030"/>
      <c r="CF83" s="1030"/>
      <c r="CG83" s="1030"/>
      <c r="CH83" s="1030"/>
      <c r="CI83" s="1031">
        <f t="shared" si="66"/>
        <v>1</v>
      </c>
      <c r="CJ83" s="1030">
        <f t="shared" si="67"/>
        <v>6000000</v>
      </c>
      <c r="CK83" s="1002">
        <f t="shared" si="80"/>
        <v>0</v>
      </c>
      <c r="CL83" s="1030">
        <f t="shared" si="80"/>
        <v>0</v>
      </c>
      <c r="CM83" s="1002">
        <f t="shared" si="80"/>
        <v>0</v>
      </c>
      <c r="CN83" s="1030">
        <f>K83-BT83</f>
        <v>6000000</v>
      </c>
      <c r="CO83" s="1030">
        <f t="shared" si="80"/>
        <v>0</v>
      </c>
      <c r="CP83" s="1002">
        <f t="shared" si="80"/>
        <v>0</v>
      </c>
      <c r="CQ83" s="1030">
        <f t="shared" ref="CQ83:DB88" si="81">+N83-BW83</f>
        <v>0</v>
      </c>
      <c r="CR83" s="1030">
        <f t="shared" si="81"/>
        <v>0</v>
      </c>
      <c r="CS83" s="1002">
        <f t="shared" si="81"/>
        <v>0</v>
      </c>
      <c r="CT83" s="1030">
        <f t="shared" ref="CT83:DB87" si="82">Q83-BZ83</f>
        <v>0</v>
      </c>
      <c r="CU83" s="1030">
        <f t="shared" si="82"/>
        <v>0</v>
      </c>
      <c r="CV83" s="1030">
        <f t="shared" si="82"/>
        <v>0</v>
      </c>
      <c r="CW83" s="1030">
        <f t="shared" si="82"/>
        <v>0</v>
      </c>
      <c r="CX83" s="1030">
        <f t="shared" si="82"/>
        <v>0</v>
      </c>
      <c r="CY83" s="1030">
        <f t="shared" si="82"/>
        <v>0</v>
      </c>
      <c r="CZ83" s="1030">
        <f t="shared" si="82"/>
        <v>0</v>
      </c>
      <c r="DA83" s="1030">
        <f t="shared" si="82"/>
        <v>0</v>
      </c>
      <c r="DB83" s="1030">
        <f t="shared" si="82"/>
        <v>0</v>
      </c>
    </row>
    <row r="84" spans="1:106" ht="33" customHeight="1" x14ac:dyDescent="0.25">
      <c r="A84" s="1508"/>
      <c r="B84" s="1492" t="s">
        <v>4325</v>
      </c>
      <c r="C84" s="1047" t="s">
        <v>4380</v>
      </c>
      <c r="D84" s="1008" t="s">
        <v>4608</v>
      </c>
      <c r="E84" s="1034">
        <v>520</v>
      </c>
      <c r="F84" s="1052" t="s">
        <v>3350</v>
      </c>
      <c r="G84" s="1002">
        <f t="shared" si="60"/>
        <v>33106800</v>
      </c>
      <c r="H84" s="944"/>
      <c r="I84" s="1002"/>
      <c r="J84" s="1002"/>
      <c r="K84" s="1032">
        <v>33106800</v>
      </c>
      <c r="L84" s="944"/>
      <c r="M84" s="944"/>
      <c r="N84" s="944"/>
      <c r="O84" s="944"/>
      <c r="P84" s="944"/>
      <c r="Q84" s="149"/>
      <c r="R84" s="944"/>
      <c r="S84" s="1007"/>
      <c r="T84" s="1002"/>
      <c r="U84" s="1002"/>
      <c r="V84" s="1002"/>
      <c r="W84" s="1002"/>
      <c r="X84" s="1002"/>
      <c r="Y84" s="1002"/>
      <c r="Z84" s="203"/>
      <c r="AA84" s="1005">
        <f t="shared" si="74"/>
        <v>1</v>
      </c>
      <c r="AB84" s="1002">
        <f t="shared" si="61"/>
        <v>33106800</v>
      </c>
      <c r="AC84" s="1002"/>
      <c r="AD84" s="1002"/>
      <c r="AE84" s="1002"/>
      <c r="AF84" s="1002">
        <f>+'[7]ENERO 2016'!$O$848</f>
        <v>33106800</v>
      </c>
      <c r="AG84" s="1002"/>
      <c r="AH84" s="1002"/>
      <c r="AI84" s="1002"/>
      <c r="AJ84" s="1002"/>
      <c r="AK84" s="1002"/>
      <c r="AL84" s="1002"/>
      <c r="AM84" s="1002"/>
      <c r="AN84" s="1002"/>
      <c r="AO84" s="1002"/>
      <c r="AP84" s="1002"/>
      <c r="AQ84" s="1002"/>
      <c r="AR84" s="1002"/>
      <c r="AS84" s="1002"/>
      <c r="AT84" s="1002"/>
      <c r="AU84" s="1005">
        <f t="shared" si="75"/>
        <v>0</v>
      </c>
      <c r="AV84" s="1002">
        <f t="shared" si="62"/>
        <v>0</v>
      </c>
      <c r="AW84" s="1002">
        <f t="shared" si="71"/>
        <v>0</v>
      </c>
      <c r="AX84" s="1002">
        <f t="shared" si="71"/>
        <v>0</v>
      </c>
      <c r="AY84" s="1002">
        <f t="shared" si="71"/>
        <v>0</v>
      </c>
      <c r="AZ84" s="1002">
        <f t="shared" si="77"/>
        <v>0</v>
      </c>
      <c r="BA84" s="1002">
        <f t="shared" si="77"/>
        <v>0</v>
      </c>
      <c r="BB84" s="1002">
        <f t="shared" si="77"/>
        <v>0</v>
      </c>
      <c r="BC84" s="1030">
        <f t="shared" si="77"/>
        <v>0</v>
      </c>
      <c r="BD84" s="1002">
        <f t="shared" si="77"/>
        <v>0</v>
      </c>
      <c r="BE84" s="1002">
        <f t="shared" si="77"/>
        <v>0</v>
      </c>
      <c r="BF84" s="1002">
        <f>+Q84-AL84</f>
        <v>0</v>
      </c>
      <c r="BG84" s="1002">
        <f t="shared" si="78"/>
        <v>0</v>
      </c>
      <c r="BH84" s="1002">
        <f t="shared" si="78"/>
        <v>0</v>
      </c>
      <c r="BI84" s="1002">
        <f t="shared" si="78"/>
        <v>0</v>
      </c>
      <c r="BJ84" s="1002">
        <f t="shared" si="78"/>
        <v>0</v>
      </c>
      <c r="BK84" s="1002">
        <f t="shared" si="78"/>
        <v>0</v>
      </c>
      <c r="BL84" s="1002"/>
      <c r="BM84" s="1002"/>
      <c r="BN84" s="1002">
        <f>+Y84-AT84</f>
        <v>0</v>
      </c>
      <c r="BO84" s="1005">
        <f t="shared" si="76"/>
        <v>0</v>
      </c>
      <c r="BP84" s="1002">
        <f t="shared" si="65"/>
        <v>0</v>
      </c>
      <c r="BQ84" s="1002"/>
      <c r="BR84" s="1002"/>
      <c r="BS84" s="1002"/>
      <c r="BT84" s="1002"/>
      <c r="BU84" s="1002"/>
      <c r="BV84" s="1002"/>
      <c r="BW84" s="1002"/>
      <c r="BX84" s="1002"/>
      <c r="BY84" s="1002"/>
      <c r="BZ84" s="1002"/>
      <c r="CA84" s="1002"/>
      <c r="CB84" s="1002"/>
      <c r="CC84" s="1002"/>
      <c r="CD84" s="1002"/>
      <c r="CE84" s="1002"/>
      <c r="CF84" s="1002"/>
      <c r="CG84" s="1002"/>
      <c r="CH84" s="1002"/>
      <c r="CI84" s="1031">
        <f t="shared" si="66"/>
        <v>1</v>
      </c>
      <c r="CJ84" s="1030">
        <f t="shared" si="67"/>
        <v>33106800</v>
      </c>
      <c r="CK84" s="1002">
        <f t="shared" si="80"/>
        <v>0</v>
      </c>
      <c r="CL84" s="1030">
        <f t="shared" si="80"/>
        <v>0</v>
      </c>
      <c r="CM84" s="1002">
        <f t="shared" si="80"/>
        <v>0</v>
      </c>
      <c r="CN84" s="1002">
        <f>K84-BT84</f>
        <v>33106800</v>
      </c>
      <c r="CO84" s="1030">
        <f t="shared" si="80"/>
        <v>0</v>
      </c>
      <c r="CP84" s="1002">
        <f t="shared" si="80"/>
        <v>0</v>
      </c>
      <c r="CQ84" s="1030">
        <f t="shared" si="81"/>
        <v>0</v>
      </c>
      <c r="CR84" s="1030">
        <f t="shared" si="81"/>
        <v>0</v>
      </c>
      <c r="CS84" s="1002">
        <f t="shared" si="81"/>
        <v>0</v>
      </c>
      <c r="CT84" s="1030">
        <f t="shared" si="82"/>
        <v>0</v>
      </c>
      <c r="CU84" s="1002">
        <f t="shared" si="82"/>
        <v>0</v>
      </c>
      <c r="CV84" s="1002">
        <f t="shared" si="82"/>
        <v>0</v>
      </c>
      <c r="CW84" s="1002">
        <f t="shared" ref="CW84:CZ86" si="83">+T84-CC84</f>
        <v>0</v>
      </c>
      <c r="CX84" s="1002">
        <f t="shared" si="83"/>
        <v>0</v>
      </c>
      <c r="CY84" s="1002">
        <f t="shared" si="83"/>
        <v>0</v>
      </c>
      <c r="CZ84" s="1002">
        <f t="shared" si="83"/>
        <v>0</v>
      </c>
      <c r="DA84" s="1030">
        <f t="shared" si="82"/>
        <v>0</v>
      </c>
      <c r="DB84" s="1002">
        <f>+Y84-CH84</f>
        <v>0</v>
      </c>
    </row>
    <row r="85" spans="1:106" ht="27.75" customHeight="1" x14ac:dyDescent="0.25">
      <c r="A85" s="1508"/>
      <c r="B85" s="1493"/>
      <c r="C85" s="1047" t="s">
        <v>4381</v>
      </c>
      <c r="D85" s="1008" t="s">
        <v>4539</v>
      </c>
      <c r="E85" s="1034">
        <v>520</v>
      </c>
      <c r="F85" s="1052" t="s">
        <v>3350</v>
      </c>
      <c r="G85" s="1002">
        <f t="shared" si="60"/>
        <v>15184000</v>
      </c>
      <c r="H85" s="944"/>
      <c r="I85" s="1002"/>
      <c r="J85" s="1002"/>
      <c r="K85" s="1032">
        <v>15184000</v>
      </c>
      <c r="L85" s="944"/>
      <c r="M85" s="944"/>
      <c r="N85" s="944"/>
      <c r="O85" s="944"/>
      <c r="P85" s="944"/>
      <c r="Q85" s="149"/>
      <c r="R85" s="944"/>
      <c r="S85" s="1007"/>
      <c r="T85" s="1002"/>
      <c r="U85" s="1002"/>
      <c r="V85" s="1002"/>
      <c r="W85" s="1002"/>
      <c r="X85" s="1002"/>
      <c r="Y85" s="1002"/>
      <c r="Z85" s="203"/>
      <c r="AA85" s="1005">
        <f t="shared" si="74"/>
        <v>1</v>
      </c>
      <c r="AB85" s="1002">
        <f t="shared" si="61"/>
        <v>15184000</v>
      </c>
      <c r="AC85" s="1002"/>
      <c r="AD85" s="1002"/>
      <c r="AE85" s="1002"/>
      <c r="AF85" s="1002">
        <f>+'[7]ENERO 2016'!$O$854</f>
        <v>15184000</v>
      </c>
      <c r="AG85" s="1002"/>
      <c r="AH85" s="1002"/>
      <c r="AI85" s="1002"/>
      <c r="AJ85" s="1002"/>
      <c r="AK85" s="1002"/>
      <c r="AL85" s="1002"/>
      <c r="AM85" s="1002"/>
      <c r="AN85" s="1002"/>
      <c r="AO85" s="1002"/>
      <c r="AP85" s="1002"/>
      <c r="AQ85" s="1002"/>
      <c r="AR85" s="1002"/>
      <c r="AS85" s="1002"/>
      <c r="AT85" s="1002"/>
      <c r="AU85" s="1005">
        <f t="shared" si="75"/>
        <v>0</v>
      </c>
      <c r="AV85" s="1002">
        <f t="shared" si="62"/>
        <v>0</v>
      </c>
      <c r="AW85" s="1002">
        <f t="shared" si="71"/>
        <v>0</v>
      </c>
      <c r="AX85" s="1002">
        <f t="shared" si="71"/>
        <v>0</v>
      </c>
      <c r="AY85" s="1002">
        <f t="shared" si="71"/>
        <v>0</v>
      </c>
      <c r="AZ85" s="1002">
        <f t="shared" si="77"/>
        <v>0</v>
      </c>
      <c r="BA85" s="1002">
        <f t="shared" si="77"/>
        <v>0</v>
      </c>
      <c r="BB85" s="1002">
        <f t="shared" si="77"/>
        <v>0</v>
      </c>
      <c r="BC85" s="1030">
        <f t="shared" si="77"/>
        <v>0</v>
      </c>
      <c r="BD85" s="1002">
        <f t="shared" si="77"/>
        <v>0</v>
      </c>
      <c r="BE85" s="1002">
        <f t="shared" si="77"/>
        <v>0</v>
      </c>
      <c r="BF85" s="1002">
        <f>+Q85-AL85</f>
        <v>0</v>
      </c>
      <c r="BG85" s="1002">
        <f t="shared" si="78"/>
        <v>0</v>
      </c>
      <c r="BH85" s="1002">
        <f t="shared" si="78"/>
        <v>0</v>
      </c>
      <c r="BI85" s="1002">
        <f t="shared" si="78"/>
        <v>0</v>
      </c>
      <c r="BJ85" s="1002">
        <f t="shared" si="78"/>
        <v>0</v>
      </c>
      <c r="BK85" s="1002">
        <f t="shared" si="78"/>
        <v>0</v>
      </c>
      <c r="BL85" s="1002"/>
      <c r="BM85" s="1002"/>
      <c r="BN85" s="1002">
        <f>+Y85-AT85</f>
        <v>0</v>
      </c>
      <c r="BO85" s="1005">
        <f t="shared" si="76"/>
        <v>0</v>
      </c>
      <c r="BP85" s="1002">
        <f t="shared" si="65"/>
        <v>0</v>
      </c>
      <c r="BQ85" s="1002"/>
      <c r="BR85" s="1002"/>
      <c r="BS85" s="1002"/>
      <c r="BT85" s="1002"/>
      <c r="BU85" s="1002"/>
      <c r="BV85" s="1002"/>
      <c r="BW85" s="1002"/>
      <c r="BX85" s="1002"/>
      <c r="BY85" s="1002"/>
      <c r="BZ85" s="1002"/>
      <c r="CA85" s="1002"/>
      <c r="CB85" s="1002"/>
      <c r="CC85" s="1002"/>
      <c r="CD85" s="1002"/>
      <c r="CE85" s="1002"/>
      <c r="CF85" s="1002"/>
      <c r="CG85" s="1002"/>
      <c r="CH85" s="1002"/>
      <c r="CI85" s="1031">
        <f t="shared" si="66"/>
        <v>1</v>
      </c>
      <c r="CJ85" s="1030">
        <f t="shared" si="67"/>
        <v>15184000</v>
      </c>
      <c r="CK85" s="1002">
        <f t="shared" si="80"/>
        <v>0</v>
      </c>
      <c r="CL85" s="1030">
        <f t="shared" si="80"/>
        <v>0</v>
      </c>
      <c r="CM85" s="1002">
        <f t="shared" si="80"/>
        <v>0</v>
      </c>
      <c r="CN85" s="1002">
        <f>K85-BT85</f>
        <v>15184000</v>
      </c>
      <c r="CO85" s="1030">
        <f t="shared" si="80"/>
        <v>0</v>
      </c>
      <c r="CP85" s="1002">
        <f t="shared" si="80"/>
        <v>0</v>
      </c>
      <c r="CQ85" s="1030">
        <f t="shared" si="81"/>
        <v>0</v>
      </c>
      <c r="CR85" s="1030">
        <f t="shared" si="81"/>
        <v>0</v>
      </c>
      <c r="CS85" s="1002">
        <f t="shared" si="81"/>
        <v>0</v>
      </c>
      <c r="CT85" s="1030">
        <f t="shared" si="82"/>
        <v>0</v>
      </c>
      <c r="CU85" s="1002">
        <f t="shared" si="82"/>
        <v>0</v>
      </c>
      <c r="CV85" s="1002">
        <f t="shared" si="82"/>
        <v>0</v>
      </c>
      <c r="CW85" s="1002">
        <f t="shared" si="83"/>
        <v>0</v>
      </c>
      <c r="CX85" s="1002">
        <f t="shared" si="83"/>
        <v>0</v>
      </c>
      <c r="CY85" s="1002">
        <f t="shared" si="83"/>
        <v>0</v>
      </c>
      <c r="CZ85" s="1002">
        <f t="shared" si="83"/>
        <v>0</v>
      </c>
      <c r="DA85" s="1030">
        <f t="shared" si="82"/>
        <v>0</v>
      </c>
      <c r="DB85" s="1002">
        <f>+Y85-CH85</f>
        <v>0</v>
      </c>
    </row>
    <row r="86" spans="1:106" ht="49.5" customHeight="1" x14ac:dyDescent="0.25">
      <c r="A86" s="1508"/>
      <c r="B86" s="1493"/>
      <c r="C86" s="1047" t="s">
        <v>4382</v>
      </c>
      <c r="D86" s="1008" t="s">
        <v>4609</v>
      </c>
      <c r="E86" s="1034">
        <v>520</v>
      </c>
      <c r="F86" s="1052" t="s">
        <v>3350</v>
      </c>
      <c r="G86" s="1002">
        <f t="shared" si="60"/>
        <v>16000000</v>
      </c>
      <c r="H86" s="944"/>
      <c r="I86" s="944"/>
      <c r="J86" s="944"/>
      <c r="K86" s="1032">
        <v>16000000</v>
      </c>
      <c r="L86" s="944"/>
      <c r="M86" s="944"/>
      <c r="N86" s="944"/>
      <c r="O86" s="944"/>
      <c r="P86" s="944"/>
      <c r="Q86" s="149"/>
      <c r="R86" s="944"/>
      <c r="S86" s="1032"/>
      <c r="T86" s="1002"/>
      <c r="U86" s="1002"/>
      <c r="V86" s="1002"/>
      <c r="W86" s="1002"/>
      <c r="X86" s="1002"/>
      <c r="Y86" s="1002"/>
      <c r="Z86" s="203"/>
      <c r="AA86" s="1005">
        <f t="shared" si="74"/>
        <v>0</v>
      </c>
      <c r="AB86" s="1002">
        <f t="shared" si="61"/>
        <v>0</v>
      </c>
      <c r="AC86" s="1002"/>
      <c r="AD86" s="1002"/>
      <c r="AE86" s="1002"/>
      <c r="AF86" s="1002"/>
      <c r="AG86" s="1002"/>
      <c r="AH86" s="1002"/>
      <c r="AI86" s="1002"/>
      <c r="AJ86" s="1002"/>
      <c r="AK86" s="1002"/>
      <c r="AL86" s="1002"/>
      <c r="AM86" s="1002"/>
      <c r="AN86" s="1002"/>
      <c r="AO86" s="1002"/>
      <c r="AP86" s="1002"/>
      <c r="AQ86" s="1002"/>
      <c r="AR86" s="1002"/>
      <c r="AS86" s="1002"/>
      <c r="AT86" s="1002"/>
      <c r="AU86" s="1005">
        <f t="shared" si="75"/>
        <v>1</v>
      </c>
      <c r="AV86" s="1002">
        <f t="shared" si="62"/>
        <v>16000000</v>
      </c>
      <c r="AW86" s="1002">
        <f t="shared" si="71"/>
        <v>0</v>
      </c>
      <c r="AX86" s="1002">
        <f t="shared" si="71"/>
        <v>0</v>
      </c>
      <c r="AY86" s="1002">
        <f t="shared" si="71"/>
        <v>0</v>
      </c>
      <c r="AZ86" s="1002">
        <f t="shared" si="77"/>
        <v>16000000</v>
      </c>
      <c r="BA86" s="1002">
        <f t="shared" si="77"/>
        <v>0</v>
      </c>
      <c r="BB86" s="1002">
        <f t="shared" si="77"/>
        <v>0</v>
      </c>
      <c r="BC86" s="1030">
        <f t="shared" si="77"/>
        <v>0</v>
      </c>
      <c r="BD86" s="1002">
        <f t="shared" si="77"/>
        <v>0</v>
      </c>
      <c r="BE86" s="1002">
        <f t="shared" si="77"/>
        <v>0</v>
      </c>
      <c r="BF86" s="1002">
        <f>+Q86-AL86</f>
        <v>0</v>
      </c>
      <c r="BG86" s="1002">
        <f t="shared" si="78"/>
        <v>0</v>
      </c>
      <c r="BH86" s="1002">
        <f t="shared" si="78"/>
        <v>0</v>
      </c>
      <c r="BI86" s="1002">
        <f t="shared" si="78"/>
        <v>0</v>
      </c>
      <c r="BJ86" s="1002">
        <f t="shared" si="78"/>
        <v>0</v>
      </c>
      <c r="BK86" s="1002">
        <f t="shared" si="78"/>
        <v>0</v>
      </c>
      <c r="BL86" s="1002"/>
      <c r="BM86" s="1002"/>
      <c r="BN86" s="1002">
        <f>+Y86-AT86</f>
        <v>0</v>
      </c>
      <c r="BO86" s="1005">
        <f t="shared" si="76"/>
        <v>0</v>
      </c>
      <c r="BP86" s="1002">
        <f t="shared" si="65"/>
        <v>0</v>
      </c>
      <c r="BQ86" s="1002"/>
      <c r="BR86" s="1002"/>
      <c r="BS86" s="1002"/>
      <c r="BT86" s="1002"/>
      <c r="BU86" s="1002"/>
      <c r="BV86" s="1002"/>
      <c r="BW86" s="1002"/>
      <c r="BX86" s="1002"/>
      <c r="BY86" s="1002"/>
      <c r="BZ86" s="1002"/>
      <c r="CA86" s="1002"/>
      <c r="CB86" s="1002"/>
      <c r="CC86" s="1002"/>
      <c r="CD86" s="1002"/>
      <c r="CE86" s="1002"/>
      <c r="CF86" s="1002"/>
      <c r="CG86" s="1002"/>
      <c r="CH86" s="1002"/>
      <c r="CI86" s="1031">
        <f t="shared" si="66"/>
        <v>1</v>
      </c>
      <c r="CJ86" s="1030">
        <f t="shared" si="67"/>
        <v>16000000</v>
      </c>
      <c r="CK86" s="1002">
        <f t="shared" si="80"/>
        <v>0</v>
      </c>
      <c r="CL86" s="1030">
        <f t="shared" si="80"/>
        <v>0</v>
      </c>
      <c r="CM86" s="1002">
        <f t="shared" si="80"/>
        <v>0</v>
      </c>
      <c r="CN86" s="1002">
        <f>K86-BT86</f>
        <v>16000000</v>
      </c>
      <c r="CO86" s="1030">
        <f t="shared" si="80"/>
        <v>0</v>
      </c>
      <c r="CP86" s="1002">
        <f t="shared" si="80"/>
        <v>0</v>
      </c>
      <c r="CQ86" s="1030">
        <f t="shared" si="81"/>
        <v>0</v>
      </c>
      <c r="CR86" s="1030">
        <f t="shared" si="81"/>
        <v>0</v>
      </c>
      <c r="CS86" s="1002">
        <f t="shared" si="81"/>
        <v>0</v>
      </c>
      <c r="CT86" s="1030">
        <f t="shared" si="82"/>
        <v>0</v>
      </c>
      <c r="CU86" s="1002">
        <f t="shared" si="82"/>
        <v>0</v>
      </c>
      <c r="CV86" s="1002">
        <f t="shared" si="82"/>
        <v>0</v>
      </c>
      <c r="CW86" s="1002">
        <f t="shared" si="83"/>
        <v>0</v>
      </c>
      <c r="CX86" s="1002">
        <f t="shared" si="83"/>
        <v>0</v>
      </c>
      <c r="CY86" s="1002">
        <f t="shared" si="83"/>
        <v>0</v>
      </c>
      <c r="CZ86" s="1002">
        <f t="shared" si="83"/>
        <v>0</v>
      </c>
      <c r="DA86" s="1030">
        <f t="shared" si="82"/>
        <v>0</v>
      </c>
      <c r="DB86" s="1002">
        <f>+Y86-CH86</f>
        <v>0</v>
      </c>
    </row>
    <row r="87" spans="1:106" ht="32.25" customHeight="1" x14ac:dyDescent="0.25">
      <c r="A87" s="1508"/>
      <c r="B87" s="1493"/>
      <c r="C87" s="852" t="s">
        <v>4537</v>
      </c>
      <c r="D87" s="1008" t="s">
        <v>4540</v>
      </c>
      <c r="E87" s="1034">
        <v>520</v>
      </c>
      <c r="F87" s="1052" t="s">
        <v>3350</v>
      </c>
      <c r="G87" s="1002">
        <f t="shared" si="60"/>
        <v>300709200</v>
      </c>
      <c r="H87" s="992"/>
      <c r="I87" s="992"/>
      <c r="J87" s="992"/>
      <c r="K87" s="1032">
        <v>35709200</v>
      </c>
      <c r="L87" s="992"/>
      <c r="M87" s="992"/>
      <c r="N87" s="992"/>
      <c r="O87" s="992"/>
      <c r="P87" s="992"/>
      <c r="Q87" s="241"/>
      <c r="R87" s="992"/>
      <c r="S87" s="1032">
        <v>265000000</v>
      </c>
      <c r="T87" s="1037"/>
      <c r="U87" s="1037"/>
      <c r="V87" s="1037"/>
      <c r="W87" s="1037"/>
      <c r="X87" s="1037"/>
      <c r="Y87" s="1037"/>
      <c r="Z87" s="203"/>
      <c r="AA87" s="1005">
        <f t="shared" si="74"/>
        <v>1</v>
      </c>
      <c r="AB87" s="1002">
        <f t="shared" si="61"/>
        <v>300709200</v>
      </c>
      <c r="AC87" s="1037"/>
      <c r="AD87" s="1037"/>
      <c r="AE87" s="1037"/>
      <c r="AF87" s="1037">
        <f>+'[7]ENERO 2016'!$O$864</f>
        <v>35709200</v>
      </c>
      <c r="AG87" s="1037"/>
      <c r="AH87" s="1037"/>
      <c r="AI87" s="1037"/>
      <c r="AJ87" s="1037"/>
      <c r="AK87" s="1037"/>
      <c r="AL87" s="1037"/>
      <c r="AM87" s="1037"/>
      <c r="AN87" s="1037">
        <f>+'[7]ENERO 2016'!$W$864</f>
        <v>265000000</v>
      </c>
      <c r="AO87" s="1037"/>
      <c r="AP87" s="1037"/>
      <c r="AQ87" s="1037"/>
      <c r="AR87" s="1037"/>
      <c r="AS87" s="1037"/>
      <c r="AT87" s="1037"/>
      <c r="AU87" s="1005">
        <f t="shared" si="75"/>
        <v>0</v>
      </c>
      <c r="AV87" s="1002">
        <f t="shared" si="62"/>
        <v>0</v>
      </c>
      <c r="AW87" s="1002">
        <f t="shared" ref="AW87:AY88" si="84">H87-AC87</f>
        <v>0</v>
      </c>
      <c r="AX87" s="1002">
        <f t="shared" si="84"/>
        <v>0</v>
      </c>
      <c r="AY87" s="1002">
        <f t="shared" si="84"/>
        <v>0</v>
      </c>
      <c r="AZ87" s="1002">
        <f t="shared" si="77"/>
        <v>0</v>
      </c>
      <c r="BA87" s="1002">
        <f t="shared" si="77"/>
        <v>0</v>
      </c>
      <c r="BB87" s="1002">
        <f t="shared" si="77"/>
        <v>0</v>
      </c>
      <c r="BC87" s="1030">
        <f t="shared" si="77"/>
        <v>0</v>
      </c>
      <c r="BD87" s="1002">
        <f t="shared" si="77"/>
        <v>0</v>
      </c>
      <c r="BE87" s="1002">
        <f t="shared" si="77"/>
        <v>0</v>
      </c>
      <c r="BF87" s="1002">
        <f t="shared" si="77"/>
        <v>0</v>
      </c>
      <c r="BG87" s="1002">
        <f t="shared" si="78"/>
        <v>0</v>
      </c>
      <c r="BH87" s="1002">
        <f t="shared" si="78"/>
        <v>0</v>
      </c>
      <c r="BI87" s="1002">
        <f t="shared" si="78"/>
        <v>0</v>
      </c>
      <c r="BJ87" s="1002">
        <f t="shared" si="78"/>
        <v>0</v>
      </c>
      <c r="BK87" s="1002">
        <f t="shared" si="78"/>
        <v>0</v>
      </c>
      <c r="BL87" s="1002">
        <f t="shared" si="78"/>
        <v>0</v>
      </c>
      <c r="BM87" s="1002">
        <f t="shared" si="78"/>
        <v>0</v>
      </c>
      <c r="BN87" s="1002">
        <f t="shared" si="78"/>
        <v>0</v>
      </c>
      <c r="BO87" s="1005">
        <f t="shared" si="76"/>
        <v>0.17641856650877327</v>
      </c>
      <c r="BP87" s="1002">
        <f t="shared" si="65"/>
        <v>53050686</v>
      </c>
      <c r="BQ87" s="1037"/>
      <c r="BR87" s="1037"/>
      <c r="BS87" s="1037"/>
      <c r="BT87" s="1037">
        <f>+'[7]ENERO 2016'!$H$865</f>
        <v>33050686</v>
      </c>
      <c r="BU87" s="1037"/>
      <c r="BV87" s="1037"/>
      <c r="BW87" s="1037"/>
      <c r="BX87" s="1037"/>
      <c r="BY87" s="1037"/>
      <c r="BZ87" s="1037"/>
      <c r="CA87" s="1037"/>
      <c r="CB87" s="1037">
        <f>+'[7]ENERO 2016'!$H$870</f>
        <v>20000000</v>
      </c>
      <c r="CC87" s="1037"/>
      <c r="CD87" s="1037"/>
      <c r="CE87" s="1037"/>
      <c r="CF87" s="1037"/>
      <c r="CG87" s="1037"/>
      <c r="CH87" s="1037"/>
      <c r="CI87" s="1031">
        <f t="shared" si="66"/>
        <v>0.8235814334912267</v>
      </c>
      <c r="CJ87" s="1030">
        <f t="shared" si="67"/>
        <v>247658514</v>
      </c>
      <c r="CK87" s="1002">
        <f t="shared" si="80"/>
        <v>0</v>
      </c>
      <c r="CL87" s="1030">
        <f t="shared" si="80"/>
        <v>0</v>
      </c>
      <c r="CM87" s="1002">
        <f t="shared" si="80"/>
        <v>0</v>
      </c>
      <c r="CN87" s="1002">
        <f t="shared" si="80"/>
        <v>2658514</v>
      </c>
      <c r="CO87" s="1030">
        <f t="shared" si="80"/>
        <v>0</v>
      </c>
      <c r="CP87" s="1002">
        <f t="shared" si="80"/>
        <v>0</v>
      </c>
      <c r="CQ87" s="1030">
        <f t="shared" si="81"/>
        <v>0</v>
      </c>
      <c r="CR87" s="1030">
        <f t="shared" si="81"/>
        <v>0</v>
      </c>
      <c r="CS87" s="1002">
        <f t="shared" si="81"/>
        <v>0</v>
      </c>
      <c r="CT87" s="1030">
        <f t="shared" si="82"/>
        <v>0</v>
      </c>
      <c r="CU87" s="1030">
        <f t="shared" si="82"/>
        <v>0</v>
      </c>
      <c r="CV87" s="1030">
        <f t="shared" si="82"/>
        <v>245000000</v>
      </c>
      <c r="CW87" s="1030">
        <f t="shared" si="82"/>
        <v>0</v>
      </c>
      <c r="CX87" s="1030">
        <f t="shared" si="82"/>
        <v>0</v>
      </c>
      <c r="CY87" s="1030">
        <f t="shared" si="82"/>
        <v>0</v>
      </c>
      <c r="CZ87" s="1030">
        <f t="shared" si="82"/>
        <v>0</v>
      </c>
      <c r="DA87" s="1030">
        <f t="shared" si="82"/>
        <v>0</v>
      </c>
      <c r="DB87" s="1030">
        <f t="shared" si="82"/>
        <v>0</v>
      </c>
    </row>
    <row r="88" spans="1:106" ht="35.25" customHeight="1" x14ac:dyDescent="0.25">
      <c r="A88" s="1509"/>
      <c r="B88" s="1494"/>
      <c r="C88" s="1047" t="s">
        <v>4538</v>
      </c>
      <c r="D88" s="1008" t="s">
        <v>4541</v>
      </c>
      <c r="E88" s="1034">
        <v>520</v>
      </c>
      <c r="F88" s="1049" t="s">
        <v>4542</v>
      </c>
      <c r="G88" s="1002">
        <f t="shared" si="60"/>
        <v>26599846</v>
      </c>
      <c r="H88" s="992"/>
      <c r="I88" s="992"/>
      <c r="J88" s="992"/>
      <c r="K88" s="992"/>
      <c r="L88" s="992"/>
      <c r="M88" s="992"/>
      <c r="N88" s="992"/>
      <c r="O88" s="992"/>
      <c r="P88" s="992"/>
      <c r="Q88" s="241"/>
      <c r="R88" s="992"/>
      <c r="S88" s="1032"/>
      <c r="T88" s="1037"/>
      <c r="U88" s="1037"/>
      <c r="V88" s="1037"/>
      <c r="W88" s="1037"/>
      <c r="X88" s="1037"/>
      <c r="Y88" s="1037">
        <v>26599846</v>
      </c>
      <c r="Z88" s="203"/>
      <c r="AA88" s="1005">
        <f t="shared" si="74"/>
        <v>0</v>
      </c>
      <c r="AB88" s="1002">
        <f t="shared" si="61"/>
        <v>0</v>
      </c>
      <c r="AC88" s="1037"/>
      <c r="AD88" s="1037"/>
      <c r="AE88" s="1037"/>
      <c r="AF88" s="1037"/>
      <c r="AG88" s="1037"/>
      <c r="AH88" s="1037"/>
      <c r="AI88" s="1037"/>
      <c r="AJ88" s="1037"/>
      <c r="AK88" s="1037"/>
      <c r="AL88" s="1037"/>
      <c r="AM88" s="1037"/>
      <c r="AN88" s="1037"/>
      <c r="AO88" s="1037"/>
      <c r="AP88" s="1037"/>
      <c r="AQ88" s="1037"/>
      <c r="AR88" s="1037"/>
      <c r="AS88" s="1037"/>
      <c r="AT88" s="1037"/>
      <c r="AU88" s="1005">
        <f t="shared" si="75"/>
        <v>1</v>
      </c>
      <c r="AV88" s="1002">
        <f t="shared" si="62"/>
        <v>26599846</v>
      </c>
      <c r="AW88" s="1002">
        <f t="shared" si="84"/>
        <v>0</v>
      </c>
      <c r="AX88" s="1002">
        <f t="shared" si="84"/>
        <v>0</v>
      </c>
      <c r="AY88" s="1002">
        <f t="shared" si="84"/>
        <v>0</v>
      </c>
      <c r="AZ88" s="1002">
        <f t="shared" si="77"/>
        <v>0</v>
      </c>
      <c r="BA88" s="1002">
        <f t="shared" si="77"/>
        <v>0</v>
      </c>
      <c r="BB88" s="1002">
        <f t="shared" si="77"/>
        <v>0</v>
      </c>
      <c r="BC88" s="1030">
        <f t="shared" si="77"/>
        <v>0</v>
      </c>
      <c r="BD88" s="1002">
        <f t="shared" si="77"/>
        <v>0</v>
      </c>
      <c r="BE88" s="1002">
        <f t="shared" si="77"/>
        <v>0</v>
      </c>
      <c r="BF88" s="1002">
        <f t="shared" si="77"/>
        <v>0</v>
      </c>
      <c r="BG88" s="1002">
        <f t="shared" si="78"/>
        <v>0</v>
      </c>
      <c r="BH88" s="1002">
        <f t="shared" si="78"/>
        <v>0</v>
      </c>
      <c r="BI88" s="1002">
        <f t="shared" si="78"/>
        <v>0</v>
      </c>
      <c r="BJ88" s="1002">
        <f t="shared" si="78"/>
        <v>0</v>
      </c>
      <c r="BK88" s="1002">
        <f t="shared" si="78"/>
        <v>0</v>
      </c>
      <c r="BL88" s="1002">
        <f t="shared" si="78"/>
        <v>0</v>
      </c>
      <c r="BM88" s="1002">
        <f t="shared" si="78"/>
        <v>0</v>
      </c>
      <c r="BN88" s="1002">
        <f t="shared" si="78"/>
        <v>26599846</v>
      </c>
      <c r="BO88" s="1005">
        <f t="shared" si="76"/>
        <v>0</v>
      </c>
      <c r="BP88" s="1002">
        <f t="shared" si="65"/>
        <v>0</v>
      </c>
      <c r="BQ88" s="1037"/>
      <c r="BR88" s="1037"/>
      <c r="BS88" s="1037"/>
      <c r="BT88" s="1037"/>
      <c r="BU88" s="1037"/>
      <c r="BV88" s="1037"/>
      <c r="BW88" s="1037"/>
      <c r="BX88" s="1037"/>
      <c r="BY88" s="1037"/>
      <c r="BZ88" s="1037"/>
      <c r="CA88" s="1037"/>
      <c r="CB88" s="1037"/>
      <c r="CC88" s="1037"/>
      <c r="CD88" s="1037"/>
      <c r="CE88" s="1037"/>
      <c r="CF88" s="1037"/>
      <c r="CG88" s="1037"/>
      <c r="CH88" s="1037"/>
      <c r="CI88" s="1031">
        <f t="shared" si="66"/>
        <v>1</v>
      </c>
      <c r="CJ88" s="1030">
        <f t="shared" si="67"/>
        <v>26599846</v>
      </c>
      <c r="CK88" s="1002">
        <f t="shared" si="80"/>
        <v>0</v>
      </c>
      <c r="CL88" s="1030">
        <f t="shared" si="80"/>
        <v>0</v>
      </c>
      <c r="CM88" s="1002">
        <f t="shared" si="80"/>
        <v>0</v>
      </c>
      <c r="CN88" s="1002">
        <f t="shared" si="80"/>
        <v>0</v>
      </c>
      <c r="CO88" s="1030">
        <f t="shared" si="80"/>
        <v>0</v>
      </c>
      <c r="CP88" s="1002">
        <f>M88-BV88</f>
        <v>0</v>
      </c>
      <c r="CQ88" s="1030">
        <f t="shared" si="81"/>
        <v>0</v>
      </c>
      <c r="CR88" s="1030">
        <f t="shared" si="81"/>
        <v>0</v>
      </c>
      <c r="CS88" s="1002">
        <f t="shared" si="81"/>
        <v>0</v>
      </c>
      <c r="CT88" s="1002">
        <f t="shared" si="81"/>
        <v>0</v>
      </c>
      <c r="CU88" s="1002">
        <f t="shared" si="81"/>
        <v>0</v>
      </c>
      <c r="CV88" s="1002">
        <f t="shared" si="81"/>
        <v>0</v>
      </c>
      <c r="CW88" s="1002">
        <f t="shared" si="81"/>
        <v>0</v>
      </c>
      <c r="CX88" s="1002">
        <f t="shared" si="81"/>
        <v>0</v>
      </c>
      <c r="CY88" s="1002">
        <f t="shared" si="81"/>
        <v>0</v>
      </c>
      <c r="CZ88" s="1002">
        <f t="shared" si="81"/>
        <v>0</v>
      </c>
      <c r="DA88" s="1002">
        <f t="shared" si="81"/>
        <v>0</v>
      </c>
      <c r="DB88" s="1002">
        <f t="shared" si="81"/>
        <v>26599846</v>
      </c>
    </row>
    <row r="89" spans="1:106" s="948" customFormat="1" ht="21" customHeight="1" thickBot="1" x14ac:dyDescent="0.3">
      <c r="A89" s="1027"/>
      <c r="B89" s="1501" t="s">
        <v>4326</v>
      </c>
      <c r="C89" s="1502"/>
      <c r="D89" s="1502"/>
      <c r="E89" s="1502"/>
      <c r="F89" s="1503"/>
      <c r="G89" s="1003">
        <f>SUM(G57:G88)</f>
        <v>1425523846</v>
      </c>
      <c r="H89" s="1003">
        <f>SUM(H57:H86)</f>
        <v>0</v>
      </c>
      <c r="I89" s="1003">
        <f>SUM(I57:I86)</f>
        <v>0</v>
      </c>
      <c r="J89" s="1003">
        <f>SUM(J57:J86)</f>
        <v>0</v>
      </c>
      <c r="K89" s="1003">
        <f>SUM(K57:K88)</f>
        <v>520000000</v>
      </c>
      <c r="L89" s="1003">
        <f t="shared" ref="L89:Q89" si="85">SUM(L57:L86)</f>
        <v>0</v>
      </c>
      <c r="M89" s="1003">
        <f t="shared" si="85"/>
        <v>0</v>
      </c>
      <c r="N89" s="1003">
        <f t="shared" si="85"/>
        <v>0</v>
      </c>
      <c r="O89" s="1003">
        <f t="shared" si="85"/>
        <v>0</v>
      </c>
      <c r="P89" s="1003">
        <f t="shared" si="85"/>
        <v>0</v>
      </c>
      <c r="Q89" s="1003">
        <f t="shared" si="85"/>
        <v>0</v>
      </c>
      <c r="R89" s="1003">
        <f>SUM(R57:R88)</f>
        <v>200000000</v>
      </c>
      <c r="S89" s="1003">
        <f>SUM(S57:S88)</f>
        <v>333901442</v>
      </c>
      <c r="T89" s="1003">
        <f>SUM(T57:T86)</f>
        <v>0</v>
      </c>
      <c r="U89" s="1003">
        <f>SUM(U57:U86)</f>
        <v>0</v>
      </c>
      <c r="V89" s="1003">
        <f>SUM(V57:V86)</f>
        <v>0</v>
      </c>
      <c r="W89" s="1003">
        <f>SUM(W57:W86)</f>
        <v>0</v>
      </c>
      <c r="X89" s="1003">
        <f>SUM(X57:X86)</f>
        <v>0</v>
      </c>
      <c r="Y89" s="1003">
        <f>SUM(Y57:Y88)</f>
        <v>371622404</v>
      </c>
      <c r="AA89" s="1006">
        <f t="shared" si="74"/>
        <v>0.53946037743096442</v>
      </c>
      <c r="AB89" s="1003">
        <f>SUM(AB57:AB88)</f>
        <v>769013632</v>
      </c>
      <c r="AC89" s="1003">
        <f t="shared" ref="AC89:AT89" si="86">SUM(AC57:AC88)</f>
        <v>0</v>
      </c>
      <c r="AD89" s="1003">
        <f t="shared" si="86"/>
        <v>0</v>
      </c>
      <c r="AE89" s="1003">
        <f t="shared" si="86"/>
        <v>0</v>
      </c>
      <c r="AF89" s="1003">
        <f t="shared" si="86"/>
        <v>157450721</v>
      </c>
      <c r="AG89" s="1003">
        <f t="shared" si="86"/>
        <v>0</v>
      </c>
      <c r="AH89" s="1003">
        <f t="shared" si="86"/>
        <v>0</v>
      </c>
      <c r="AI89" s="1003">
        <f t="shared" si="86"/>
        <v>0</v>
      </c>
      <c r="AJ89" s="1003">
        <f t="shared" si="86"/>
        <v>0</v>
      </c>
      <c r="AK89" s="1003">
        <f t="shared" si="86"/>
        <v>0</v>
      </c>
      <c r="AL89" s="1003">
        <f t="shared" si="86"/>
        <v>0</v>
      </c>
      <c r="AM89" s="1003">
        <f t="shared" si="86"/>
        <v>140671255</v>
      </c>
      <c r="AN89" s="1003">
        <f t="shared" si="86"/>
        <v>265000000</v>
      </c>
      <c r="AO89" s="1003">
        <f t="shared" si="86"/>
        <v>0</v>
      </c>
      <c r="AP89" s="1003">
        <f t="shared" si="86"/>
        <v>0</v>
      </c>
      <c r="AQ89" s="1003">
        <f t="shared" si="86"/>
        <v>0</v>
      </c>
      <c r="AR89" s="1003">
        <f t="shared" si="86"/>
        <v>0</v>
      </c>
      <c r="AS89" s="1003">
        <f t="shared" si="86"/>
        <v>0</v>
      </c>
      <c r="AT89" s="1003">
        <f t="shared" si="86"/>
        <v>205891656</v>
      </c>
      <c r="AU89" s="1006">
        <f>1-AA89</f>
        <v>0.46053962256903558</v>
      </c>
      <c r="AV89" s="1003">
        <f>SUM(AV57:AV88)</f>
        <v>656510214</v>
      </c>
      <c r="AW89" s="1003">
        <f t="shared" ref="AW89:AY89" si="87">SUM(AW57:AW88)</f>
        <v>0</v>
      </c>
      <c r="AX89" s="1003">
        <f t="shared" si="87"/>
        <v>0</v>
      </c>
      <c r="AY89" s="1003">
        <f t="shared" si="87"/>
        <v>0</v>
      </c>
      <c r="AZ89" s="1003">
        <f>SUM(AZ57:AZ88)</f>
        <v>362549279</v>
      </c>
      <c r="BA89" s="1003">
        <f t="shared" ref="BA89:BN89" si="88">SUM(BA57:BA88)</f>
        <v>0</v>
      </c>
      <c r="BB89" s="1003">
        <f t="shared" si="88"/>
        <v>0</v>
      </c>
      <c r="BC89" s="1003">
        <f t="shared" si="88"/>
        <v>0</v>
      </c>
      <c r="BD89" s="1003">
        <f t="shared" si="88"/>
        <v>0</v>
      </c>
      <c r="BE89" s="1003">
        <f t="shared" si="88"/>
        <v>0</v>
      </c>
      <c r="BF89" s="1003">
        <f t="shared" si="88"/>
        <v>0</v>
      </c>
      <c r="BG89" s="1003">
        <f t="shared" si="88"/>
        <v>59328745</v>
      </c>
      <c r="BH89" s="1003">
        <f t="shared" si="88"/>
        <v>68901442</v>
      </c>
      <c r="BI89" s="1003">
        <f t="shared" si="88"/>
        <v>0</v>
      </c>
      <c r="BJ89" s="1003">
        <f t="shared" si="88"/>
        <v>0</v>
      </c>
      <c r="BK89" s="1003">
        <f t="shared" si="88"/>
        <v>0</v>
      </c>
      <c r="BL89" s="1003">
        <f t="shared" si="88"/>
        <v>0</v>
      </c>
      <c r="BM89" s="1003">
        <f t="shared" si="88"/>
        <v>0</v>
      </c>
      <c r="BN89" s="1003">
        <f t="shared" si="88"/>
        <v>165730748</v>
      </c>
      <c r="BO89" s="1006">
        <f t="shared" si="76"/>
        <v>0.2538887693920765</v>
      </c>
      <c r="BP89" s="1003">
        <f>SUM(BP57:BP88)</f>
        <v>361924495</v>
      </c>
      <c r="BQ89" s="1003">
        <f t="shared" ref="BQ89:BT89" si="89">SUM(BQ57:BQ88)</f>
        <v>0</v>
      </c>
      <c r="BR89" s="1003">
        <f t="shared" si="89"/>
        <v>0</v>
      </c>
      <c r="BS89" s="1003">
        <f t="shared" si="89"/>
        <v>0</v>
      </c>
      <c r="BT89" s="1003">
        <f t="shared" si="89"/>
        <v>72558519</v>
      </c>
      <c r="BU89" s="1003">
        <f t="shared" ref="BU89" si="90">SUM(BU57:BU88)</f>
        <v>0</v>
      </c>
      <c r="BV89" s="1003">
        <f t="shared" ref="BV89" si="91">SUM(BV57:BV88)</f>
        <v>0</v>
      </c>
      <c r="BW89" s="1003">
        <f t="shared" ref="BW89" si="92">SUM(BW57:BW88)</f>
        <v>0</v>
      </c>
      <c r="BX89" s="1003">
        <f t="shared" ref="BX89" si="93">SUM(BX57:BX88)</f>
        <v>0</v>
      </c>
      <c r="BY89" s="1003">
        <f t="shared" ref="BY89" si="94">SUM(BY57:BY88)</f>
        <v>0</v>
      </c>
      <c r="BZ89" s="1003">
        <f t="shared" ref="BZ89" si="95">SUM(BZ57:BZ88)</f>
        <v>0</v>
      </c>
      <c r="CA89" s="1003">
        <f t="shared" ref="CA89" si="96">SUM(CA57:CA88)</f>
        <v>103413334</v>
      </c>
      <c r="CB89" s="1003">
        <f t="shared" ref="CB89" si="97">SUM(CB57:CB88)</f>
        <v>20000000</v>
      </c>
      <c r="CC89" s="1003">
        <f t="shared" ref="CC89" si="98">SUM(CC57:CC88)</f>
        <v>0</v>
      </c>
      <c r="CD89" s="1003">
        <f t="shared" ref="CD89" si="99">SUM(CD57:CD88)</f>
        <v>0</v>
      </c>
      <c r="CE89" s="1003">
        <f t="shared" ref="CE89" si="100">SUM(CE57:CE88)</f>
        <v>0</v>
      </c>
      <c r="CF89" s="1003">
        <f t="shared" ref="CF89" si="101">SUM(CF57:CF88)</f>
        <v>0</v>
      </c>
      <c r="CG89" s="1003">
        <f t="shared" ref="CG89" si="102">SUM(CG57:CG88)</f>
        <v>0</v>
      </c>
      <c r="CH89" s="1003">
        <f t="shared" ref="CH89" si="103">SUM(CH57:CH88)</f>
        <v>165952642</v>
      </c>
      <c r="CI89" s="1006">
        <f>1-BO89</f>
        <v>0.7461112306079235</v>
      </c>
      <c r="CJ89" s="1003">
        <f>SUM(CJ57:CJ88)</f>
        <v>1063599351</v>
      </c>
      <c r="CK89" s="1003">
        <f t="shared" ref="CK89:DB89" si="104">SUM(CK57:CK88)</f>
        <v>0</v>
      </c>
      <c r="CL89" s="1003">
        <f t="shared" si="104"/>
        <v>0</v>
      </c>
      <c r="CM89" s="1003">
        <f t="shared" si="104"/>
        <v>0</v>
      </c>
      <c r="CN89" s="1003">
        <f t="shared" si="104"/>
        <v>447441481</v>
      </c>
      <c r="CO89" s="1003">
        <f t="shared" si="104"/>
        <v>0</v>
      </c>
      <c r="CP89" s="1003">
        <f t="shared" si="104"/>
        <v>0</v>
      </c>
      <c r="CQ89" s="1003">
        <f t="shared" si="104"/>
        <v>0</v>
      </c>
      <c r="CR89" s="1003">
        <f t="shared" si="104"/>
        <v>0</v>
      </c>
      <c r="CS89" s="1003">
        <f t="shared" si="104"/>
        <v>0</v>
      </c>
      <c r="CT89" s="1003">
        <f t="shared" si="104"/>
        <v>0</v>
      </c>
      <c r="CU89" s="1003">
        <f t="shared" si="104"/>
        <v>96586666</v>
      </c>
      <c r="CV89" s="1003">
        <f t="shared" si="104"/>
        <v>313901442</v>
      </c>
      <c r="CW89" s="1003">
        <f t="shared" si="104"/>
        <v>0</v>
      </c>
      <c r="CX89" s="1003">
        <f t="shared" si="104"/>
        <v>0</v>
      </c>
      <c r="CY89" s="1003">
        <f t="shared" si="104"/>
        <v>0</v>
      </c>
      <c r="CZ89" s="1003">
        <f t="shared" si="104"/>
        <v>0</v>
      </c>
      <c r="DA89" s="1003">
        <f t="shared" si="104"/>
        <v>0</v>
      </c>
      <c r="DB89" s="1003">
        <f t="shared" si="104"/>
        <v>205669762</v>
      </c>
    </row>
    <row r="90" spans="1:106" ht="6" customHeight="1" thickTop="1" x14ac:dyDescent="0.25">
      <c r="B90" s="1010"/>
      <c r="C90" s="1011"/>
      <c r="D90" s="1012"/>
      <c r="E90" s="994"/>
      <c r="F90" s="1013"/>
      <c r="G90" s="995"/>
      <c r="H90" s="995"/>
      <c r="I90" s="995"/>
      <c r="J90" s="995"/>
      <c r="K90" s="883"/>
      <c r="L90" s="883"/>
      <c r="M90" s="883"/>
      <c r="N90" s="883"/>
      <c r="O90" s="883"/>
      <c r="P90" s="883"/>
      <c r="Q90" s="883"/>
      <c r="R90" s="883"/>
      <c r="S90" s="883"/>
      <c r="T90" s="883"/>
      <c r="U90" s="883"/>
      <c r="V90" s="883"/>
      <c r="W90" s="883"/>
      <c r="X90" s="883"/>
      <c r="Y90" s="883"/>
      <c r="Z90" s="962"/>
      <c r="AA90" s="996"/>
      <c r="AB90" s="150"/>
      <c r="AC90" s="150"/>
      <c r="AD90" s="150"/>
      <c r="AE90" s="150"/>
      <c r="AF90" s="225"/>
      <c r="AG90" s="225"/>
      <c r="AH90" s="225"/>
      <c r="AI90" s="225"/>
      <c r="AJ90" s="225"/>
      <c r="AK90" s="225"/>
      <c r="AL90" s="225"/>
      <c r="AM90" s="225"/>
      <c r="AN90" s="225"/>
      <c r="AO90" s="225"/>
      <c r="AP90" s="225"/>
      <c r="AQ90" s="225"/>
      <c r="AR90" s="225"/>
      <c r="AS90" s="225"/>
      <c r="AT90" s="225"/>
      <c r="AU90" s="1001"/>
      <c r="AV90" s="150"/>
      <c r="AW90" s="150"/>
      <c r="AX90" s="150"/>
      <c r="AY90" s="150"/>
      <c r="AZ90" s="227"/>
      <c r="BA90" s="227"/>
      <c r="BB90" s="227"/>
      <c r="BC90" s="227"/>
      <c r="BD90" s="227"/>
      <c r="BE90" s="227"/>
      <c r="BF90" s="227"/>
      <c r="BG90" s="227"/>
      <c r="BH90" s="227"/>
      <c r="BI90" s="227"/>
      <c r="BJ90" s="227"/>
      <c r="BK90" s="227"/>
      <c r="BL90" s="227"/>
      <c r="BM90" s="227"/>
      <c r="BN90" s="227"/>
      <c r="BO90" s="1001"/>
      <c r="BP90" s="150"/>
      <c r="BQ90" s="150"/>
      <c r="BR90" s="150"/>
      <c r="BS90" s="150"/>
      <c r="BT90" s="225"/>
      <c r="BU90" s="225"/>
      <c r="BV90" s="225"/>
      <c r="BW90" s="225"/>
      <c r="BX90" s="225"/>
      <c r="BY90" s="225"/>
      <c r="BZ90" s="225"/>
      <c r="CA90" s="225"/>
      <c r="CB90" s="225"/>
      <c r="CC90" s="225"/>
      <c r="CD90" s="225"/>
      <c r="CE90" s="225"/>
      <c r="CF90" s="225"/>
      <c r="CG90" s="225"/>
      <c r="CH90" s="225"/>
      <c r="CI90" s="1001"/>
      <c r="CJ90" s="150"/>
      <c r="CK90" s="150"/>
      <c r="CL90" s="150"/>
      <c r="CM90" s="150"/>
      <c r="CN90" s="227"/>
      <c r="CO90" s="227"/>
      <c r="CP90" s="227"/>
      <c r="CQ90" s="227"/>
      <c r="CR90" s="227"/>
      <c r="CS90" s="227"/>
      <c r="CT90" s="227"/>
      <c r="CU90" s="227"/>
      <c r="CV90" s="227"/>
      <c r="CW90" s="227"/>
      <c r="CX90" s="227"/>
      <c r="CY90" s="227"/>
      <c r="CZ90" s="227"/>
      <c r="DA90" s="227"/>
      <c r="DB90" s="227"/>
    </row>
    <row r="91" spans="1:106" s="948" customFormat="1" ht="27.75" customHeight="1" x14ac:dyDescent="0.25">
      <c r="A91" s="1504" t="s">
        <v>3307</v>
      </c>
      <c r="B91" s="1492" t="s">
        <v>4327</v>
      </c>
      <c r="C91" s="852" t="s">
        <v>4383</v>
      </c>
      <c r="D91" s="1008" t="s">
        <v>4543</v>
      </c>
      <c r="E91" s="1034">
        <v>301</v>
      </c>
      <c r="F91" s="1049" t="s">
        <v>4447</v>
      </c>
      <c r="G91" s="1002">
        <f t="shared" ref="G91:G105" si="105">SUM(H91:Y91)</f>
        <v>85000000</v>
      </c>
      <c r="H91" s="1002"/>
      <c r="I91" s="1002"/>
      <c r="J91" s="1002"/>
      <c r="K91" s="1002"/>
      <c r="L91" s="1002"/>
      <c r="M91" s="1002"/>
      <c r="N91" s="1002"/>
      <c r="O91" s="1002"/>
      <c r="P91" s="1002"/>
      <c r="Q91" s="1002"/>
      <c r="R91" s="1002"/>
      <c r="S91" s="1002"/>
      <c r="T91" s="1002"/>
      <c r="U91" s="1002"/>
      <c r="V91" s="1002">
        <v>85000000</v>
      </c>
      <c r="W91" s="1002"/>
      <c r="X91" s="1002"/>
      <c r="Y91" s="1002"/>
      <c r="AA91" s="1005">
        <f t="shared" ref="AA91:AA125" si="106">+AB91/G91</f>
        <v>0.23529411764705882</v>
      </c>
      <c r="AB91" s="1002">
        <f t="shared" ref="AB91:AB105" si="107">SUM(AC91:AT91)</f>
        <v>20000000</v>
      </c>
      <c r="AC91" s="1002"/>
      <c r="AD91" s="1002"/>
      <c r="AE91" s="1002"/>
      <c r="AF91" s="1002"/>
      <c r="AG91" s="1002"/>
      <c r="AH91" s="1002"/>
      <c r="AI91" s="1002"/>
      <c r="AJ91" s="1002"/>
      <c r="AK91" s="1002"/>
      <c r="AL91" s="1002"/>
      <c r="AM91" s="1002"/>
      <c r="AN91" s="1002"/>
      <c r="AO91" s="1002"/>
      <c r="AP91" s="1002"/>
      <c r="AQ91" s="1002">
        <f>+'[7]ENERO 2016'!$Z$154</f>
        <v>20000000</v>
      </c>
      <c r="AR91" s="1002"/>
      <c r="AS91" s="1002"/>
      <c r="AT91" s="1002"/>
      <c r="AU91" s="1005">
        <f t="shared" ref="AU91:AU125" si="108">1-AA91</f>
        <v>0.76470588235294112</v>
      </c>
      <c r="AV91" s="1002">
        <f t="shared" ref="AV91:AV105" si="109">SUM(AW91:BN91)</f>
        <v>65000000</v>
      </c>
      <c r="AW91" s="1002">
        <f>H91-AC91</f>
        <v>0</v>
      </c>
      <c r="AX91" s="1002">
        <f>I91-AD91</f>
        <v>0</v>
      </c>
      <c r="AY91" s="1002">
        <f>J91-AE91</f>
        <v>0</v>
      </c>
      <c r="AZ91" s="1002">
        <f t="shared" ref="AZ91:BK105" si="110">+K91-AF91</f>
        <v>0</v>
      </c>
      <c r="BA91" s="1002">
        <f t="shared" si="110"/>
        <v>0</v>
      </c>
      <c r="BB91" s="1002">
        <f t="shared" si="110"/>
        <v>0</v>
      </c>
      <c r="BC91" s="1002">
        <f t="shared" si="110"/>
        <v>0</v>
      </c>
      <c r="BD91" s="1002">
        <f t="shared" si="110"/>
        <v>0</v>
      </c>
      <c r="BE91" s="1002">
        <f t="shared" si="110"/>
        <v>0</v>
      </c>
      <c r="BF91" s="1002">
        <f t="shared" si="110"/>
        <v>0</v>
      </c>
      <c r="BG91" s="1002">
        <f t="shared" si="110"/>
        <v>0</v>
      </c>
      <c r="BH91" s="1002">
        <f t="shared" si="110"/>
        <v>0</v>
      </c>
      <c r="BI91" s="1002">
        <f t="shared" si="110"/>
        <v>0</v>
      </c>
      <c r="BJ91" s="1002">
        <f t="shared" si="110"/>
        <v>0</v>
      </c>
      <c r="BK91" s="1002">
        <f t="shared" si="110"/>
        <v>65000000</v>
      </c>
      <c r="BL91" s="1002"/>
      <c r="BM91" s="1002"/>
      <c r="BN91" s="1002">
        <f t="shared" ref="BN91:BN105" si="111">+Y91-AT91</f>
        <v>0</v>
      </c>
      <c r="BO91" s="1005">
        <f t="shared" ref="BO91:BO125" si="112">+BP91/G91</f>
        <v>0</v>
      </c>
      <c r="BP91" s="1002">
        <f t="shared" ref="BP91:BP105" si="113">SUM(BQ91:CH91)</f>
        <v>0</v>
      </c>
      <c r="BQ91" s="1002"/>
      <c r="BR91" s="1002"/>
      <c r="BS91" s="1002"/>
      <c r="BT91" s="1002"/>
      <c r="BU91" s="1002"/>
      <c r="BV91" s="1002"/>
      <c r="BW91" s="1002"/>
      <c r="BX91" s="1002"/>
      <c r="BY91" s="1002"/>
      <c r="BZ91" s="1002"/>
      <c r="CA91" s="1002"/>
      <c r="CB91" s="1002"/>
      <c r="CC91" s="1002"/>
      <c r="CD91" s="1002"/>
      <c r="CE91" s="1002"/>
      <c r="CF91" s="1002"/>
      <c r="CG91" s="1002"/>
      <c r="CH91" s="1002"/>
      <c r="CI91" s="1005">
        <f t="shared" ref="CI91:CI125" si="114">1-BO91</f>
        <v>1</v>
      </c>
      <c r="CJ91" s="1002">
        <f t="shared" ref="CJ91:CJ105" si="115">SUM(CK91:DB91)</f>
        <v>85000000</v>
      </c>
      <c r="CK91" s="1002">
        <f>H91-BQ91</f>
        <v>0</v>
      </c>
      <c r="CL91" s="1002">
        <f>I91-BR91</f>
        <v>0</v>
      </c>
      <c r="CM91" s="1002">
        <f>J91-BS91</f>
        <v>0</v>
      </c>
      <c r="CN91" s="1002">
        <f>K91-BT91</f>
        <v>0</v>
      </c>
      <c r="CO91" s="1002">
        <f>L91-BU91</f>
        <v>0</v>
      </c>
      <c r="CP91" s="1002">
        <f t="shared" ref="CP91:CS105" si="116">M91-BV91</f>
        <v>0</v>
      </c>
      <c r="CQ91" s="1002">
        <f>+N91-BW91</f>
        <v>0</v>
      </c>
      <c r="CR91" s="1002">
        <f>+O91-BX91</f>
        <v>0</v>
      </c>
      <c r="CS91" s="1002">
        <f>+P91-BY91</f>
        <v>0</v>
      </c>
      <c r="CT91" s="1002">
        <f t="shared" ref="CT91:DB105" si="117">Q91-BZ91</f>
        <v>0</v>
      </c>
      <c r="CU91" s="1002">
        <f t="shared" si="117"/>
        <v>0</v>
      </c>
      <c r="CV91" s="1002">
        <f t="shared" si="117"/>
        <v>0</v>
      </c>
      <c r="CW91" s="1002">
        <f t="shared" ref="CW91:DB105" si="118">+T91-CC91</f>
        <v>0</v>
      </c>
      <c r="CX91" s="1002">
        <f t="shared" si="118"/>
        <v>0</v>
      </c>
      <c r="CY91" s="1002">
        <f t="shared" si="118"/>
        <v>85000000</v>
      </c>
      <c r="CZ91" s="1002">
        <f t="shared" si="118"/>
        <v>0</v>
      </c>
      <c r="DA91" s="1002">
        <f t="shared" si="118"/>
        <v>0</v>
      </c>
      <c r="DB91" s="1002">
        <f t="shared" si="118"/>
        <v>0</v>
      </c>
    </row>
    <row r="92" spans="1:106" s="948" customFormat="1" ht="33.75" customHeight="1" x14ac:dyDescent="0.25">
      <c r="A92" s="1504"/>
      <c r="B92" s="1493"/>
      <c r="C92" s="852" t="s">
        <v>4399</v>
      </c>
      <c r="D92" s="1008" t="s">
        <v>4544</v>
      </c>
      <c r="E92" s="1034">
        <v>301</v>
      </c>
      <c r="F92" s="1049" t="s">
        <v>4447</v>
      </c>
      <c r="G92" s="1002">
        <f t="shared" si="105"/>
        <v>55000000</v>
      </c>
      <c r="H92" s="1002"/>
      <c r="I92" s="1002"/>
      <c r="J92" s="1002"/>
      <c r="K92" s="1002"/>
      <c r="L92" s="1002"/>
      <c r="M92" s="1002"/>
      <c r="N92" s="1002"/>
      <c r="O92" s="1002"/>
      <c r="P92" s="1002"/>
      <c r="Q92" s="1002"/>
      <c r="R92" s="1002"/>
      <c r="S92" s="1002"/>
      <c r="T92" s="1002"/>
      <c r="U92" s="1002"/>
      <c r="V92" s="1002">
        <v>55000000</v>
      </c>
      <c r="W92" s="1002"/>
      <c r="X92" s="1002"/>
      <c r="Y92" s="1002"/>
      <c r="AA92" s="1005">
        <f t="shared" si="106"/>
        <v>0.45454545454545453</v>
      </c>
      <c r="AB92" s="1002">
        <f t="shared" si="107"/>
        <v>25000000</v>
      </c>
      <c r="AC92" s="1002"/>
      <c r="AD92" s="1002"/>
      <c r="AE92" s="1002"/>
      <c r="AF92" s="1002"/>
      <c r="AG92" s="1002"/>
      <c r="AH92" s="1002"/>
      <c r="AI92" s="1002"/>
      <c r="AJ92" s="1002"/>
      <c r="AK92" s="1002"/>
      <c r="AL92" s="1002"/>
      <c r="AM92" s="1002"/>
      <c r="AN92" s="1002"/>
      <c r="AO92" s="1002"/>
      <c r="AP92" s="1002"/>
      <c r="AQ92" s="1002">
        <f>+'[7]ENERO 2016'!$Z$159</f>
        <v>25000000</v>
      </c>
      <c r="AR92" s="1002"/>
      <c r="AS92" s="1002"/>
      <c r="AT92" s="1002"/>
      <c r="AU92" s="1005">
        <f t="shared" si="108"/>
        <v>0.54545454545454541</v>
      </c>
      <c r="AV92" s="1002">
        <f t="shared" si="109"/>
        <v>30000000</v>
      </c>
      <c r="AW92" s="1002">
        <f t="shared" ref="AW92:BL105" si="119">H92-AC92</f>
        <v>0</v>
      </c>
      <c r="AX92" s="1002">
        <f t="shared" si="119"/>
        <v>0</v>
      </c>
      <c r="AY92" s="1002">
        <f t="shared" si="119"/>
        <v>0</v>
      </c>
      <c r="AZ92" s="1002">
        <f t="shared" si="110"/>
        <v>0</v>
      </c>
      <c r="BA92" s="1002">
        <f t="shared" si="110"/>
        <v>0</v>
      </c>
      <c r="BB92" s="1002">
        <f t="shared" si="110"/>
        <v>0</v>
      </c>
      <c r="BC92" s="1002">
        <f t="shared" si="110"/>
        <v>0</v>
      </c>
      <c r="BD92" s="1002">
        <f t="shared" si="110"/>
        <v>0</v>
      </c>
      <c r="BE92" s="1002">
        <f t="shared" si="110"/>
        <v>0</v>
      </c>
      <c r="BF92" s="1002">
        <f t="shared" si="110"/>
        <v>0</v>
      </c>
      <c r="BG92" s="1002">
        <f t="shared" si="110"/>
        <v>0</v>
      </c>
      <c r="BH92" s="1002">
        <f t="shared" si="110"/>
        <v>0</v>
      </c>
      <c r="BI92" s="1002">
        <f t="shared" si="110"/>
        <v>0</v>
      </c>
      <c r="BJ92" s="1002">
        <f t="shared" si="110"/>
        <v>0</v>
      </c>
      <c r="BK92" s="1002">
        <f t="shared" si="110"/>
        <v>30000000</v>
      </c>
      <c r="BL92" s="1002"/>
      <c r="BM92" s="1002"/>
      <c r="BN92" s="1002">
        <f t="shared" si="111"/>
        <v>0</v>
      </c>
      <c r="BO92" s="1005">
        <f t="shared" si="112"/>
        <v>0</v>
      </c>
      <c r="BP92" s="1002">
        <f t="shared" si="113"/>
        <v>0</v>
      </c>
      <c r="BQ92" s="1002"/>
      <c r="BR92" s="1002"/>
      <c r="BS92" s="1002"/>
      <c r="BT92" s="1002"/>
      <c r="BU92" s="1002"/>
      <c r="BV92" s="1002"/>
      <c r="BW92" s="1002"/>
      <c r="BX92" s="1002"/>
      <c r="BY92" s="1002"/>
      <c r="BZ92" s="1002"/>
      <c r="CA92" s="1002"/>
      <c r="CB92" s="1002"/>
      <c r="CC92" s="1002"/>
      <c r="CD92" s="1002"/>
      <c r="CE92" s="1002"/>
      <c r="CF92" s="1002"/>
      <c r="CG92" s="1002"/>
      <c r="CH92" s="1002"/>
      <c r="CI92" s="1005">
        <f t="shared" si="114"/>
        <v>1</v>
      </c>
      <c r="CJ92" s="1002">
        <f t="shared" si="115"/>
        <v>55000000</v>
      </c>
      <c r="CK92" s="1002">
        <f t="shared" ref="CK92:CL105" si="120">H92-BQ92</f>
        <v>0</v>
      </c>
      <c r="CL92" s="1002">
        <f>I92-BR92</f>
        <v>0</v>
      </c>
      <c r="CM92" s="1002">
        <f t="shared" ref="CM92:CO105" si="121">J92-BS92</f>
        <v>0</v>
      </c>
      <c r="CN92" s="1002">
        <f t="shared" si="121"/>
        <v>0</v>
      </c>
      <c r="CO92" s="1002">
        <f t="shared" si="121"/>
        <v>0</v>
      </c>
      <c r="CP92" s="1002">
        <f t="shared" si="116"/>
        <v>0</v>
      </c>
      <c r="CQ92" s="1002">
        <f t="shared" ref="CQ92:CS96" si="122">+N92-BW92</f>
        <v>0</v>
      </c>
      <c r="CR92" s="1002">
        <f t="shared" si="122"/>
        <v>0</v>
      </c>
      <c r="CS92" s="1002">
        <f t="shared" si="122"/>
        <v>0</v>
      </c>
      <c r="CT92" s="1002">
        <f t="shared" si="117"/>
        <v>0</v>
      </c>
      <c r="CU92" s="1002">
        <f t="shared" si="117"/>
        <v>0</v>
      </c>
      <c r="CV92" s="1002">
        <f t="shared" si="117"/>
        <v>0</v>
      </c>
      <c r="CW92" s="1002">
        <f t="shared" si="118"/>
        <v>0</v>
      </c>
      <c r="CX92" s="1002">
        <f t="shared" si="118"/>
        <v>0</v>
      </c>
      <c r="CY92" s="1002">
        <f t="shared" si="118"/>
        <v>55000000</v>
      </c>
      <c r="CZ92" s="1002">
        <f t="shared" si="118"/>
        <v>0</v>
      </c>
      <c r="DA92" s="1002">
        <f t="shared" si="118"/>
        <v>0</v>
      </c>
      <c r="DB92" s="1002">
        <f t="shared" si="118"/>
        <v>0</v>
      </c>
    </row>
    <row r="93" spans="1:106" s="948" customFormat="1" ht="35.25" customHeight="1" x14ac:dyDescent="0.25">
      <c r="A93" s="1504"/>
      <c r="B93" s="1493"/>
      <c r="C93" s="852" t="s">
        <v>4400</v>
      </c>
      <c r="D93" s="1008" t="s">
        <v>4545</v>
      </c>
      <c r="E93" s="1034">
        <v>301</v>
      </c>
      <c r="F93" s="1049" t="s">
        <v>4447</v>
      </c>
      <c r="G93" s="1002">
        <f t="shared" si="105"/>
        <v>30000000</v>
      </c>
      <c r="H93" s="1002"/>
      <c r="I93" s="1002"/>
      <c r="J93" s="1002"/>
      <c r="K93" s="1002"/>
      <c r="L93" s="1002"/>
      <c r="M93" s="1002"/>
      <c r="N93" s="1002"/>
      <c r="O93" s="1002"/>
      <c r="P93" s="1002"/>
      <c r="Q93" s="1002"/>
      <c r="R93" s="1002"/>
      <c r="S93" s="1002"/>
      <c r="T93" s="1002"/>
      <c r="U93" s="1002"/>
      <c r="V93" s="1002">
        <v>30000000</v>
      </c>
      <c r="W93" s="1002"/>
      <c r="X93" s="1002"/>
      <c r="Y93" s="1002"/>
      <c r="AA93" s="1005">
        <f t="shared" si="106"/>
        <v>0</v>
      </c>
      <c r="AB93" s="1002">
        <f t="shared" si="107"/>
        <v>0</v>
      </c>
      <c r="AC93" s="1002"/>
      <c r="AD93" s="1002"/>
      <c r="AE93" s="1002"/>
      <c r="AF93" s="1002"/>
      <c r="AG93" s="1002"/>
      <c r="AH93" s="1002"/>
      <c r="AI93" s="1002"/>
      <c r="AJ93" s="1002"/>
      <c r="AK93" s="1002"/>
      <c r="AL93" s="1002"/>
      <c r="AM93" s="1002"/>
      <c r="AN93" s="1002"/>
      <c r="AO93" s="1002"/>
      <c r="AP93" s="1002"/>
      <c r="AQ93" s="1002"/>
      <c r="AR93" s="1002"/>
      <c r="AS93" s="1002"/>
      <c r="AT93" s="1002"/>
      <c r="AU93" s="1005">
        <f t="shared" si="108"/>
        <v>1</v>
      </c>
      <c r="AV93" s="1002">
        <f t="shared" si="109"/>
        <v>30000000</v>
      </c>
      <c r="AW93" s="1002">
        <f t="shared" si="119"/>
        <v>0</v>
      </c>
      <c r="AX93" s="1002">
        <f t="shared" si="119"/>
        <v>0</v>
      </c>
      <c r="AY93" s="1002">
        <f t="shared" si="119"/>
        <v>0</v>
      </c>
      <c r="AZ93" s="1002">
        <f t="shared" si="110"/>
        <v>0</v>
      </c>
      <c r="BA93" s="1002">
        <f t="shared" si="110"/>
        <v>0</v>
      </c>
      <c r="BB93" s="1002">
        <f t="shared" si="110"/>
        <v>0</v>
      </c>
      <c r="BC93" s="1002">
        <f t="shared" si="110"/>
        <v>0</v>
      </c>
      <c r="BD93" s="1002">
        <f t="shared" si="110"/>
        <v>0</v>
      </c>
      <c r="BE93" s="1002">
        <f t="shared" si="110"/>
        <v>0</v>
      </c>
      <c r="BF93" s="1002">
        <f t="shared" si="110"/>
        <v>0</v>
      </c>
      <c r="BG93" s="1002">
        <f t="shared" si="110"/>
        <v>0</v>
      </c>
      <c r="BH93" s="1002">
        <f t="shared" si="110"/>
        <v>0</v>
      </c>
      <c r="BI93" s="1002">
        <f t="shared" si="110"/>
        <v>0</v>
      </c>
      <c r="BJ93" s="1002">
        <f t="shared" si="110"/>
        <v>0</v>
      </c>
      <c r="BK93" s="1002">
        <f t="shared" si="110"/>
        <v>30000000</v>
      </c>
      <c r="BL93" s="1002"/>
      <c r="BM93" s="1002"/>
      <c r="BN93" s="1002">
        <f t="shared" si="111"/>
        <v>0</v>
      </c>
      <c r="BO93" s="1005">
        <f t="shared" si="112"/>
        <v>0</v>
      </c>
      <c r="BP93" s="1002">
        <f t="shared" si="113"/>
        <v>0</v>
      </c>
      <c r="BQ93" s="1002"/>
      <c r="BR93" s="1002"/>
      <c r="BS93" s="1002"/>
      <c r="BT93" s="1002"/>
      <c r="BU93" s="1002"/>
      <c r="BV93" s="1002"/>
      <c r="BW93" s="1002"/>
      <c r="BX93" s="1002"/>
      <c r="BY93" s="1002"/>
      <c r="BZ93" s="1002"/>
      <c r="CA93" s="1002"/>
      <c r="CB93" s="1002"/>
      <c r="CC93" s="1002"/>
      <c r="CD93" s="1002"/>
      <c r="CE93" s="1002"/>
      <c r="CF93" s="1002"/>
      <c r="CG93" s="1002"/>
      <c r="CH93" s="1002"/>
      <c r="CI93" s="1005">
        <f t="shared" si="114"/>
        <v>1</v>
      </c>
      <c r="CJ93" s="1002">
        <f t="shared" si="115"/>
        <v>30000000</v>
      </c>
      <c r="CK93" s="1002">
        <f t="shared" si="120"/>
        <v>0</v>
      </c>
      <c r="CL93" s="1002">
        <f>I93-BR93</f>
        <v>0</v>
      </c>
      <c r="CM93" s="1002">
        <f t="shared" si="121"/>
        <v>0</v>
      </c>
      <c r="CN93" s="1002">
        <f t="shared" si="121"/>
        <v>0</v>
      </c>
      <c r="CO93" s="1002">
        <f t="shared" si="121"/>
        <v>0</v>
      </c>
      <c r="CP93" s="1002">
        <f t="shared" si="116"/>
        <v>0</v>
      </c>
      <c r="CQ93" s="1002">
        <f t="shared" si="122"/>
        <v>0</v>
      </c>
      <c r="CR93" s="1002">
        <f t="shared" si="122"/>
        <v>0</v>
      </c>
      <c r="CS93" s="1002">
        <f t="shared" si="122"/>
        <v>0</v>
      </c>
      <c r="CT93" s="1002">
        <f t="shared" si="117"/>
        <v>0</v>
      </c>
      <c r="CU93" s="1002">
        <f t="shared" si="117"/>
        <v>0</v>
      </c>
      <c r="CV93" s="1002">
        <f t="shared" si="117"/>
        <v>0</v>
      </c>
      <c r="CW93" s="1002">
        <f t="shared" si="118"/>
        <v>0</v>
      </c>
      <c r="CX93" s="1002">
        <f t="shared" si="118"/>
        <v>0</v>
      </c>
      <c r="CY93" s="1002">
        <f t="shared" si="118"/>
        <v>30000000</v>
      </c>
      <c r="CZ93" s="1002">
        <f t="shared" si="118"/>
        <v>0</v>
      </c>
      <c r="DA93" s="1002">
        <f t="shared" si="118"/>
        <v>0</v>
      </c>
      <c r="DB93" s="1002">
        <f t="shared" si="118"/>
        <v>0</v>
      </c>
    </row>
    <row r="94" spans="1:106" ht="49.5" customHeight="1" x14ac:dyDescent="0.25">
      <c r="A94" s="1504"/>
      <c r="B94" s="1493"/>
      <c r="C94" s="852" t="s">
        <v>4401</v>
      </c>
      <c r="D94" s="1008" t="s">
        <v>4546</v>
      </c>
      <c r="E94" s="1034">
        <v>301</v>
      </c>
      <c r="F94" s="1049" t="s">
        <v>4548</v>
      </c>
      <c r="G94" s="1002">
        <f t="shared" si="105"/>
        <v>50000000</v>
      </c>
      <c r="H94" s="1002"/>
      <c r="I94" s="1002"/>
      <c r="J94" s="1002"/>
      <c r="K94" s="1002"/>
      <c r="L94" s="1002"/>
      <c r="M94" s="1002"/>
      <c r="N94" s="1002"/>
      <c r="O94" s="1002"/>
      <c r="P94" s="1002"/>
      <c r="Q94" s="1002"/>
      <c r="R94" s="1002"/>
      <c r="S94" s="1002"/>
      <c r="T94" s="1002"/>
      <c r="U94" s="1002"/>
      <c r="V94" s="1002">
        <v>25000000</v>
      </c>
      <c r="W94" s="1002"/>
      <c r="X94" s="1002"/>
      <c r="Y94" s="1002">
        <v>25000000</v>
      </c>
      <c r="AA94" s="1005">
        <f t="shared" si="106"/>
        <v>0</v>
      </c>
      <c r="AB94" s="1002">
        <f t="shared" si="107"/>
        <v>0</v>
      </c>
      <c r="AC94" s="1002"/>
      <c r="AD94" s="1002"/>
      <c r="AE94" s="1002"/>
      <c r="AF94" s="1002"/>
      <c r="AG94" s="1002"/>
      <c r="AH94" s="1002"/>
      <c r="AI94" s="1002"/>
      <c r="AJ94" s="1002"/>
      <c r="AK94" s="1002"/>
      <c r="AL94" s="1002"/>
      <c r="AM94" s="1002"/>
      <c r="AN94" s="1002"/>
      <c r="AO94" s="1002"/>
      <c r="AP94" s="1002"/>
      <c r="AQ94" s="1002"/>
      <c r="AR94" s="1002"/>
      <c r="AS94" s="1002"/>
      <c r="AT94" s="1002"/>
      <c r="AU94" s="1005">
        <f t="shared" si="108"/>
        <v>1</v>
      </c>
      <c r="AV94" s="1002">
        <f t="shared" si="109"/>
        <v>50000000</v>
      </c>
      <c r="AW94" s="1002">
        <f t="shared" si="119"/>
        <v>0</v>
      </c>
      <c r="AX94" s="1002">
        <f t="shared" si="119"/>
        <v>0</v>
      </c>
      <c r="AY94" s="1002">
        <f t="shared" si="119"/>
        <v>0</v>
      </c>
      <c r="AZ94" s="1002">
        <f t="shared" si="110"/>
        <v>0</v>
      </c>
      <c r="BA94" s="1002">
        <f t="shared" si="110"/>
        <v>0</v>
      </c>
      <c r="BB94" s="1002">
        <f t="shared" si="110"/>
        <v>0</v>
      </c>
      <c r="BC94" s="1002">
        <f t="shared" si="110"/>
        <v>0</v>
      </c>
      <c r="BD94" s="1002">
        <f t="shared" si="110"/>
        <v>0</v>
      </c>
      <c r="BE94" s="1002">
        <f t="shared" si="110"/>
        <v>0</v>
      </c>
      <c r="BF94" s="1002">
        <f t="shared" si="110"/>
        <v>0</v>
      </c>
      <c r="BG94" s="1002">
        <f t="shared" si="110"/>
        <v>0</v>
      </c>
      <c r="BH94" s="1002">
        <f t="shared" si="110"/>
        <v>0</v>
      </c>
      <c r="BI94" s="1002">
        <f t="shared" si="110"/>
        <v>0</v>
      </c>
      <c r="BJ94" s="1002">
        <f t="shared" si="110"/>
        <v>0</v>
      </c>
      <c r="BK94" s="1002">
        <f t="shared" si="110"/>
        <v>25000000</v>
      </c>
      <c r="BL94" s="1002"/>
      <c r="BM94" s="1002"/>
      <c r="BN94" s="1002">
        <f t="shared" si="111"/>
        <v>25000000</v>
      </c>
      <c r="BO94" s="1005">
        <f t="shared" si="112"/>
        <v>0</v>
      </c>
      <c r="BP94" s="1002">
        <f t="shared" si="113"/>
        <v>0</v>
      </c>
      <c r="BQ94" s="1002"/>
      <c r="BR94" s="1002"/>
      <c r="BS94" s="1002"/>
      <c r="BT94" s="1002"/>
      <c r="BU94" s="1002"/>
      <c r="BV94" s="1002"/>
      <c r="BW94" s="1002"/>
      <c r="BX94" s="1002"/>
      <c r="BY94" s="1002"/>
      <c r="BZ94" s="1002"/>
      <c r="CA94" s="1002"/>
      <c r="CB94" s="1002"/>
      <c r="CC94" s="1002"/>
      <c r="CD94" s="1002"/>
      <c r="CE94" s="1002"/>
      <c r="CF94" s="1002"/>
      <c r="CG94" s="1002"/>
      <c r="CH94" s="1002"/>
      <c r="CI94" s="1005">
        <f t="shared" si="114"/>
        <v>1</v>
      </c>
      <c r="CJ94" s="1002">
        <f t="shared" si="115"/>
        <v>50000000</v>
      </c>
      <c r="CK94" s="1002">
        <f t="shared" si="120"/>
        <v>0</v>
      </c>
      <c r="CL94" s="1002">
        <f>I94-BR94</f>
        <v>0</v>
      </c>
      <c r="CM94" s="1002">
        <f t="shared" si="121"/>
        <v>0</v>
      </c>
      <c r="CN94" s="1002">
        <f t="shared" si="121"/>
        <v>0</v>
      </c>
      <c r="CO94" s="1002">
        <f t="shared" si="121"/>
        <v>0</v>
      </c>
      <c r="CP94" s="1002">
        <f t="shared" si="116"/>
        <v>0</v>
      </c>
      <c r="CQ94" s="1002">
        <f t="shared" si="122"/>
        <v>0</v>
      </c>
      <c r="CR94" s="1002">
        <f t="shared" si="122"/>
        <v>0</v>
      </c>
      <c r="CS94" s="1002">
        <f t="shared" si="122"/>
        <v>0</v>
      </c>
      <c r="CT94" s="1002">
        <f t="shared" si="117"/>
        <v>0</v>
      </c>
      <c r="CU94" s="1002">
        <f t="shared" si="117"/>
        <v>0</v>
      </c>
      <c r="CV94" s="1002">
        <f t="shared" si="117"/>
        <v>0</v>
      </c>
      <c r="CW94" s="1002">
        <f t="shared" si="118"/>
        <v>0</v>
      </c>
      <c r="CX94" s="1002">
        <f t="shared" si="118"/>
        <v>0</v>
      </c>
      <c r="CY94" s="1002">
        <f t="shared" si="118"/>
        <v>25000000</v>
      </c>
      <c r="CZ94" s="1002">
        <f t="shared" si="118"/>
        <v>0</v>
      </c>
      <c r="DA94" s="1002">
        <f t="shared" si="118"/>
        <v>0</v>
      </c>
      <c r="DB94" s="1002">
        <f t="shared" si="118"/>
        <v>25000000</v>
      </c>
    </row>
    <row r="95" spans="1:106" ht="39.75" customHeight="1" x14ac:dyDescent="0.25">
      <c r="A95" s="1504"/>
      <c r="B95" s="1493"/>
      <c r="C95" s="852" t="s">
        <v>4402</v>
      </c>
      <c r="D95" s="1008" t="s">
        <v>4547</v>
      </c>
      <c r="E95" s="1034">
        <v>301</v>
      </c>
      <c r="F95" s="1049" t="s">
        <v>4447</v>
      </c>
      <c r="G95" s="1002">
        <f t="shared" si="105"/>
        <v>34000000</v>
      </c>
      <c r="H95" s="1002"/>
      <c r="I95" s="1002"/>
      <c r="J95" s="1002"/>
      <c r="K95" s="1002"/>
      <c r="L95" s="1002"/>
      <c r="M95" s="1002"/>
      <c r="N95" s="1002"/>
      <c r="O95" s="1002"/>
      <c r="P95" s="1002"/>
      <c r="Q95" s="1002"/>
      <c r="R95" s="1002"/>
      <c r="S95" s="1002"/>
      <c r="T95" s="1002"/>
      <c r="U95" s="1002"/>
      <c r="V95" s="1002">
        <v>34000000</v>
      </c>
      <c r="W95" s="1002"/>
      <c r="X95" s="1002"/>
      <c r="Y95" s="1002"/>
      <c r="AA95" s="1005">
        <f t="shared" si="106"/>
        <v>0.33084932352941177</v>
      </c>
      <c r="AB95" s="1002">
        <f t="shared" si="107"/>
        <v>11248877</v>
      </c>
      <c r="AC95" s="1002"/>
      <c r="AD95" s="1002"/>
      <c r="AE95" s="1002"/>
      <c r="AF95" s="1002"/>
      <c r="AG95" s="1002"/>
      <c r="AH95" s="1002"/>
      <c r="AI95" s="1002"/>
      <c r="AJ95" s="1002"/>
      <c r="AK95" s="1002"/>
      <c r="AL95" s="1002"/>
      <c r="AM95" s="1002"/>
      <c r="AN95" s="1002"/>
      <c r="AO95" s="1002"/>
      <c r="AP95" s="1002"/>
      <c r="AQ95" s="1002">
        <f>+'[7]ENERO 2016'!$Z$174</f>
        <v>11248877</v>
      </c>
      <c r="AR95" s="1002"/>
      <c r="AS95" s="1002"/>
      <c r="AT95" s="1002"/>
      <c r="AU95" s="1005">
        <f t="shared" si="108"/>
        <v>0.66915067647058823</v>
      </c>
      <c r="AV95" s="1002">
        <f t="shared" si="109"/>
        <v>22751123</v>
      </c>
      <c r="AW95" s="1002">
        <f t="shared" si="119"/>
        <v>0</v>
      </c>
      <c r="AX95" s="1002">
        <f t="shared" si="119"/>
        <v>0</v>
      </c>
      <c r="AY95" s="1002">
        <f t="shared" si="119"/>
        <v>0</v>
      </c>
      <c r="AZ95" s="1002">
        <f t="shared" si="110"/>
        <v>0</v>
      </c>
      <c r="BA95" s="1002">
        <f t="shared" si="110"/>
        <v>0</v>
      </c>
      <c r="BB95" s="1002">
        <f t="shared" si="110"/>
        <v>0</v>
      </c>
      <c r="BC95" s="1002">
        <f t="shared" si="110"/>
        <v>0</v>
      </c>
      <c r="BD95" s="1002">
        <f t="shared" si="110"/>
        <v>0</v>
      </c>
      <c r="BE95" s="1002">
        <f t="shared" si="110"/>
        <v>0</v>
      </c>
      <c r="BF95" s="1002">
        <f t="shared" si="110"/>
        <v>0</v>
      </c>
      <c r="BG95" s="1002">
        <f t="shared" si="110"/>
        <v>0</v>
      </c>
      <c r="BH95" s="1002">
        <f t="shared" si="110"/>
        <v>0</v>
      </c>
      <c r="BI95" s="1002">
        <f t="shared" si="110"/>
        <v>0</v>
      </c>
      <c r="BJ95" s="1002">
        <f t="shared" si="110"/>
        <v>0</v>
      </c>
      <c r="BK95" s="1002">
        <f t="shared" si="110"/>
        <v>22751123</v>
      </c>
      <c r="BL95" s="1002"/>
      <c r="BM95" s="1002"/>
      <c r="BN95" s="1002">
        <f t="shared" si="111"/>
        <v>0</v>
      </c>
      <c r="BO95" s="1005">
        <f t="shared" si="112"/>
        <v>0.33084200000000002</v>
      </c>
      <c r="BP95" s="1002">
        <f t="shared" si="113"/>
        <v>11248628</v>
      </c>
      <c r="BQ95" s="1002"/>
      <c r="BR95" s="1002"/>
      <c r="BS95" s="1002"/>
      <c r="BT95" s="1002"/>
      <c r="BU95" s="1002"/>
      <c r="BV95" s="1002"/>
      <c r="BW95" s="1002"/>
      <c r="BX95" s="1002"/>
      <c r="BY95" s="1002"/>
      <c r="BZ95" s="1002"/>
      <c r="CA95" s="1002"/>
      <c r="CB95" s="1002"/>
      <c r="CC95" s="1002"/>
      <c r="CD95" s="1002"/>
      <c r="CE95" s="1002">
        <f>+'[7]ENERO 2016'!$H$172</f>
        <v>11248628</v>
      </c>
      <c r="CF95" s="1002"/>
      <c r="CG95" s="1002"/>
      <c r="CH95" s="1002"/>
      <c r="CI95" s="1005">
        <f t="shared" si="114"/>
        <v>0.66915799999999992</v>
      </c>
      <c r="CJ95" s="1002">
        <f t="shared" si="115"/>
        <v>22751372</v>
      </c>
      <c r="CK95" s="1002">
        <f t="shared" si="120"/>
        <v>0</v>
      </c>
      <c r="CL95" s="1002">
        <f>I95-BR95</f>
        <v>0</v>
      </c>
      <c r="CM95" s="1002">
        <f t="shared" si="121"/>
        <v>0</v>
      </c>
      <c r="CN95" s="1002">
        <f t="shared" si="121"/>
        <v>0</v>
      </c>
      <c r="CO95" s="1002">
        <f t="shared" si="121"/>
        <v>0</v>
      </c>
      <c r="CP95" s="1002">
        <f t="shared" si="116"/>
        <v>0</v>
      </c>
      <c r="CQ95" s="1002">
        <f t="shared" si="122"/>
        <v>0</v>
      </c>
      <c r="CR95" s="1002">
        <f t="shared" si="122"/>
        <v>0</v>
      </c>
      <c r="CS95" s="1002">
        <f t="shared" si="122"/>
        <v>0</v>
      </c>
      <c r="CT95" s="1002">
        <f t="shared" si="117"/>
        <v>0</v>
      </c>
      <c r="CU95" s="1002">
        <f t="shared" si="117"/>
        <v>0</v>
      </c>
      <c r="CV95" s="1002">
        <f t="shared" si="117"/>
        <v>0</v>
      </c>
      <c r="CW95" s="1002">
        <f t="shared" si="118"/>
        <v>0</v>
      </c>
      <c r="CX95" s="1002">
        <f t="shared" si="118"/>
        <v>0</v>
      </c>
      <c r="CY95" s="1002">
        <f t="shared" si="118"/>
        <v>22751372</v>
      </c>
      <c r="CZ95" s="1002">
        <f t="shared" si="118"/>
        <v>0</v>
      </c>
      <c r="DA95" s="1002">
        <f t="shared" si="118"/>
        <v>0</v>
      </c>
      <c r="DB95" s="1002">
        <f t="shared" si="118"/>
        <v>0</v>
      </c>
    </row>
    <row r="96" spans="1:106" ht="27.75" customHeight="1" x14ac:dyDescent="0.25">
      <c r="A96" s="1504"/>
      <c r="B96" s="1493"/>
      <c r="C96" s="852" t="s">
        <v>4403</v>
      </c>
      <c r="D96" s="1008" t="s">
        <v>4459</v>
      </c>
      <c r="E96" s="1034">
        <v>301</v>
      </c>
      <c r="F96" s="1049" t="s">
        <v>4455</v>
      </c>
      <c r="G96" s="1002">
        <f t="shared" si="105"/>
        <v>60000000</v>
      </c>
      <c r="H96" s="1002"/>
      <c r="I96" s="1002"/>
      <c r="J96" s="1002"/>
      <c r="K96" s="1002"/>
      <c r="L96" s="1002"/>
      <c r="M96" s="1002"/>
      <c r="N96" s="1002"/>
      <c r="O96" s="1002"/>
      <c r="P96" s="1002"/>
      <c r="Q96" s="1002"/>
      <c r="R96" s="1002"/>
      <c r="S96" s="1002"/>
      <c r="T96" s="1002"/>
      <c r="U96" s="1002"/>
      <c r="V96" s="1002">
        <v>60000000</v>
      </c>
      <c r="W96" s="1002"/>
      <c r="X96" s="1002"/>
      <c r="Y96" s="1002"/>
      <c r="AA96" s="1005">
        <f t="shared" si="106"/>
        <v>1</v>
      </c>
      <c r="AB96" s="1002">
        <f t="shared" si="107"/>
        <v>60000000</v>
      </c>
      <c r="AC96" s="1002"/>
      <c r="AD96" s="1002"/>
      <c r="AE96" s="1002"/>
      <c r="AF96" s="1002"/>
      <c r="AG96" s="1002"/>
      <c r="AH96" s="1002"/>
      <c r="AI96" s="1002"/>
      <c r="AJ96" s="1002"/>
      <c r="AK96" s="1002"/>
      <c r="AL96" s="1002"/>
      <c r="AM96" s="1002"/>
      <c r="AN96" s="1002"/>
      <c r="AO96" s="1002"/>
      <c r="AP96" s="1002"/>
      <c r="AQ96" s="1002">
        <f>+'[7]ENERO 2016'!$Z$180</f>
        <v>60000000</v>
      </c>
      <c r="AR96" s="1002"/>
      <c r="AS96" s="1002"/>
      <c r="AT96" s="1002"/>
      <c r="AU96" s="1005">
        <f t="shared" si="108"/>
        <v>0</v>
      </c>
      <c r="AV96" s="1002">
        <f t="shared" si="109"/>
        <v>0</v>
      </c>
      <c r="AW96" s="1002">
        <f t="shared" si="119"/>
        <v>0</v>
      </c>
      <c r="AX96" s="1002">
        <f t="shared" si="119"/>
        <v>0</v>
      </c>
      <c r="AY96" s="1002">
        <f t="shared" si="119"/>
        <v>0</v>
      </c>
      <c r="AZ96" s="1002">
        <f t="shared" si="110"/>
        <v>0</v>
      </c>
      <c r="BA96" s="1002">
        <f t="shared" si="110"/>
        <v>0</v>
      </c>
      <c r="BB96" s="1002">
        <f t="shared" si="110"/>
        <v>0</v>
      </c>
      <c r="BC96" s="1002">
        <f t="shared" si="110"/>
        <v>0</v>
      </c>
      <c r="BD96" s="1002">
        <f t="shared" si="110"/>
        <v>0</v>
      </c>
      <c r="BE96" s="1002">
        <f t="shared" si="110"/>
        <v>0</v>
      </c>
      <c r="BF96" s="1002">
        <f t="shared" si="110"/>
        <v>0</v>
      </c>
      <c r="BG96" s="1002">
        <f t="shared" si="110"/>
        <v>0</v>
      </c>
      <c r="BH96" s="1002">
        <f t="shared" si="110"/>
        <v>0</v>
      </c>
      <c r="BI96" s="1002">
        <f t="shared" si="110"/>
        <v>0</v>
      </c>
      <c r="BJ96" s="1002">
        <f t="shared" si="110"/>
        <v>0</v>
      </c>
      <c r="BK96" s="1002">
        <f t="shared" si="110"/>
        <v>0</v>
      </c>
      <c r="BL96" s="1002"/>
      <c r="BM96" s="1002"/>
      <c r="BN96" s="1002">
        <f t="shared" si="111"/>
        <v>0</v>
      </c>
      <c r="BO96" s="1005">
        <f t="shared" si="112"/>
        <v>0</v>
      </c>
      <c r="BP96" s="1002">
        <f t="shared" si="113"/>
        <v>0</v>
      </c>
      <c r="BQ96" s="1002"/>
      <c r="BR96" s="1002"/>
      <c r="BS96" s="1002"/>
      <c r="BT96" s="1002"/>
      <c r="BU96" s="1002"/>
      <c r="BV96" s="1002"/>
      <c r="BW96" s="1002"/>
      <c r="BX96" s="1002"/>
      <c r="BY96" s="1002"/>
      <c r="BZ96" s="1002"/>
      <c r="CA96" s="1002"/>
      <c r="CB96" s="1002"/>
      <c r="CC96" s="1002"/>
      <c r="CD96" s="1002"/>
      <c r="CE96" s="1002"/>
      <c r="CF96" s="1002"/>
      <c r="CG96" s="1002"/>
      <c r="CH96" s="1002"/>
      <c r="CI96" s="1005">
        <f t="shared" si="114"/>
        <v>1</v>
      </c>
      <c r="CJ96" s="1002">
        <f t="shared" si="115"/>
        <v>60000000</v>
      </c>
      <c r="CK96" s="1002">
        <f t="shared" si="120"/>
        <v>0</v>
      </c>
      <c r="CL96" s="1002">
        <f>I96-BR96</f>
        <v>0</v>
      </c>
      <c r="CM96" s="1002">
        <f t="shared" si="121"/>
        <v>0</v>
      </c>
      <c r="CN96" s="1002">
        <f t="shared" si="121"/>
        <v>0</v>
      </c>
      <c r="CO96" s="1002">
        <f t="shared" si="121"/>
        <v>0</v>
      </c>
      <c r="CP96" s="1002">
        <f t="shared" si="116"/>
        <v>0</v>
      </c>
      <c r="CQ96" s="1002">
        <f t="shared" si="122"/>
        <v>0</v>
      </c>
      <c r="CR96" s="1002">
        <f t="shared" si="122"/>
        <v>0</v>
      </c>
      <c r="CS96" s="1002">
        <f t="shared" si="122"/>
        <v>0</v>
      </c>
      <c r="CT96" s="1002">
        <f t="shared" si="117"/>
        <v>0</v>
      </c>
      <c r="CU96" s="1002">
        <f t="shared" si="117"/>
        <v>0</v>
      </c>
      <c r="CV96" s="1002">
        <f t="shared" si="117"/>
        <v>0</v>
      </c>
      <c r="CW96" s="1002">
        <f t="shared" si="118"/>
        <v>0</v>
      </c>
      <c r="CX96" s="1002">
        <f t="shared" si="118"/>
        <v>0</v>
      </c>
      <c r="CY96" s="1002">
        <f t="shared" si="118"/>
        <v>60000000</v>
      </c>
      <c r="CZ96" s="1002">
        <f t="shared" si="118"/>
        <v>0</v>
      </c>
      <c r="DA96" s="1002">
        <f t="shared" si="118"/>
        <v>0</v>
      </c>
      <c r="DB96" s="1002">
        <f t="shared" si="118"/>
        <v>0</v>
      </c>
    </row>
    <row r="97" spans="1:107" ht="26.25" customHeight="1" x14ac:dyDescent="0.25">
      <c r="A97" s="1504"/>
      <c r="B97" s="1493"/>
      <c r="C97" s="852" t="s">
        <v>4453</v>
      </c>
      <c r="D97" s="1008" t="s">
        <v>4460</v>
      </c>
      <c r="E97" s="1034">
        <v>301</v>
      </c>
      <c r="F97" s="1049" t="s">
        <v>4434</v>
      </c>
      <c r="G97" s="1002">
        <f t="shared" si="105"/>
        <v>20000000</v>
      </c>
      <c r="H97" s="1002"/>
      <c r="I97" s="1002"/>
      <c r="J97" s="1002"/>
      <c r="K97" s="1002"/>
      <c r="L97" s="1002"/>
      <c r="M97" s="1002"/>
      <c r="N97" s="1002"/>
      <c r="O97" s="1002"/>
      <c r="P97" s="1002"/>
      <c r="Q97" s="1002"/>
      <c r="R97" s="1002"/>
      <c r="S97" s="1002"/>
      <c r="T97" s="1002"/>
      <c r="U97" s="1002"/>
      <c r="V97" s="1002">
        <v>20000000</v>
      </c>
      <c r="W97" s="1002"/>
      <c r="X97" s="1002"/>
      <c r="Y97" s="1002"/>
      <c r="AA97" s="1005">
        <f t="shared" si="106"/>
        <v>0</v>
      </c>
      <c r="AB97" s="1002">
        <f t="shared" si="107"/>
        <v>0</v>
      </c>
      <c r="AC97" s="1002"/>
      <c r="AD97" s="1002"/>
      <c r="AE97" s="1002"/>
      <c r="AF97" s="1002"/>
      <c r="AG97" s="1002"/>
      <c r="AH97" s="1002"/>
      <c r="AI97" s="1002"/>
      <c r="AJ97" s="1002"/>
      <c r="AK97" s="1002"/>
      <c r="AL97" s="1002"/>
      <c r="AM97" s="1002"/>
      <c r="AN97" s="1002"/>
      <c r="AO97" s="1002"/>
      <c r="AP97" s="1002"/>
      <c r="AQ97" s="1002"/>
      <c r="AR97" s="1002"/>
      <c r="AS97" s="1002"/>
      <c r="AT97" s="1002"/>
      <c r="AU97" s="1005">
        <f t="shared" si="108"/>
        <v>1</v>
      </c>
      <c r="AV97" s="1002">
        <f t="shared" si="109"/>
        <v>20000000</v>
      </c>
      <c r="AW97" s="1002">
        <f t="shared" si="119"/>
        <v>0</v>
      </c>
      <c r="AX97" s="1002">
        <f t="shared" si="119"/>
        <v>0</v>
      </c>
      <c r="AY97" s="1002">
        <f t="shared" si="119"/>
        <v>0</v>
      </c>
      <c r="AZ97" s="1002">
        <f t="shared" si="110"/>
        <v>0</v>
      </c>
      <c r="BA97" s="1002">
        <f t="shared" si="110"/>
        <v>0</v>
      </c>
      <c r="BB97" s="1002">
        <f t="shared" si="110"/>
        <v>0</v>
      </c>
      <c r="BC97" s="1002">
        <f t="shared" si="110"/>
        <v>0</v>
      </c>
      <c r="BD97" s="1002">
        <f t="shared" si="110"/>
        <v>0</v>
      </c>
      <c r="BE97" s="1002">
        <f t="shared" si="110"/>
        <v>0</v>
      </c>
      <c r="BF97" s="1002">
        <f t="shared" si="110"/>
        <v>0</v>
      </c>
      <c r="BG97" s="1002">
        <f t="shared" si="110"/>
        <v>0</v>
      </c>
      <c r="BH97" s="1002">
        <f t="shared" si="110"/>
        <v>0</v>
      </c>
      <c r="BI97" s="1002">
        <f t="shared" si="110"/>
        <v>0</v>
      </c>
      <c r="BJ97" s="1002">
        <f t="shared" si="110"/>
        <v>0</v>
      </c>
      <c r="BK97" s="1002">
        <f t="shared" si="110"/>
        <v>20000000</v>
      </c>
      <c r="BL97" s="1002"/>
      <c r="BM97" s="1002"/>
      <c r="BN97" s="1002">
        <f t="shared" si="111"/>
        <v>0</v>
      </c>
      <c r="BO97" s="1005">
        <f t="shared" si="112"/>
        <v>0</v>
      </c>
      <c r="BP97" s="1002">
        <f t="shared" si="113"/>
        <v>0</v>
      </c>
      <c r="BQ97" s="1002"/>
      <c r="BR97" s="1002"/>
      <c r="BS97" s="1002"/>
      <c r="BT97" s="1002"/>
      <c r="BU97" s="1002"/>
      <c r="BV97" s="1002"/>
      <c r="BW97" s="1002"/>
      <c r="BX97" s="1002"/>
      <c r="BY97" s="1002"/>
      <c r="BZ97" s="1002"/>
      <c r="CA97" s="1002"/>
      <c r="CB97" s="1002"/>
      <c r="CC97" s="1002"/>
      <c r="CD97" s="1002"/>
      <c r="CE97" s="1002"/>
      <c r="CF97" s="1002"/>
      <c r="CG97" s="1002"/>
      <c r="CH97" s="1002"/>
      <c r="CI97" s="1005">
        <f t="shared" si="114"/>
        <v>1</v>
      </c>
      <c r="CJ97" s="1002">
        <f t="shared" si="115"/>
        <v>20000000</v>
      </c>
      <c r="CK97" s="1002">
        <f t="shared" si="120"/>
        <v>0</v>
      </c>
      <c r="CL97" s="1002">
        <f t="shared" si="120"/>
        <v>0</v>
      </c>
      <c r="CM97" s="1002">
        <f t="shared" si="121"/>
        <v>0</v>
      </c>
      <c r="CN97" s="1002">
        <f t="shared" si="121"/>
        <v>0</v>
      </c>
      <c r="CO97" s="1002">
        <f t="shared" si="121"/>
        <v>0</v>
      </c>
      <c r="CP97" s="1002">
        <f t="shared" si="116"/>
        <v>0</v>
      </c>
      <c r="CQ97" s="1002">
        <f t="shared" si="116"/>
        <v>0</v>
      </c>
      <c r="CR97" s="1002">
        <f t="shared" si="116"/>
        <v>0</v>
      </c>
      <c r="CS97" s="1002">
        <f t="shared" si="116"/>
        <v>0</v>
      </c>
      <c r="CT97" s="1002">
        <f t="shared" si="117"/>
        <v>0</v>
      </c>
      <c r="CU97" s="1002">
        <f t="shared" si="117"/>
        <v>0</v>
      </c>
      <c r="CV97" s="1002">
        <f t="shared" si="117"/>
        <v>0</v>
      </c>
      <c r="CW97" s="1002">
        <f t="shared" si="118"/>
        <v>0</v>
      </c>
      <c r="CX97" s="1002">
        <f t="shared" si="118"/>
        <v>0</v>
      </c>
      <c r="CY97" s="1002">
        <f t="shared" si="118"/>
        <v>20000000</v>
      </c>
      <c r="CZ97" s="1002">
        <f t="shared" si="118"/>
        <v>0</v>
      </c>
      <c r="DA97" s="1002">
        <f t="shared" si="118"/>
        <v>0</v>
      </c>
      <c r="DB97" s="1002">
        <f t="shared" si="118"/>
        <v>0</v>
      </c>
    </row>
    <row r="98" spans="1:107" ht="47.25" customHeight="1" x14ac:dyDescent="0.25">
      <c r="A98" s="1504"/>
      <c r="B98" s="1494"/>
      <c r="C98" s="852" t="s">
        <v>4592</v>
      </c>
      <c r="D98" s="1008" t="s">
        <v>4593</v>
      </c>
      <c r="E98" s="1034">
        <v>301</v>
      </c>
      <c r="F98" s="1049" t="s">
        <v>4447</v>
      </c>
      <c r="G98" s="1002">
        <f t="shared" si="105"/>
        <v>26000000</v>
      </c>
      <c r="H98" s="1002"/>
      <c r="I98" s="1002"/>
      <c r="J98" s="1002"/>
      <c r="K98" s="1002"/>
      <c r="L98" s="1002"/>
      <c r="M98" s="1002"/>
      <c r="N98" s="1002"/>
      <c r="O98" s="1002"/>
      <c r="P98" s="1002"/>
      <c r="Q98" s="1002"/>
      <c r="R98" s="1002"/>
      <c r="S98" s="1002"/>
      <c r="T98" s="1002"/>
      <c r="U98" s="1002"/>
      <c r="V98" s="1002">
        <v>26000000</v>
      </c>
      <c r="W98" s="1002"/>
      <c r="X98" s="1002"/>
      <c r="Y98" s="1002"/>
      <c r="AA98" s="1005">
        <f t="shared" si="106"/>
        <v>1</v>
      </c>
      <c r="AB98" s="1002">
        <f t="shared" si="107"/>
        <v>26000000</v>
      </c>
      <c r="AC98" s="1002"/>
      <c r="AD98" s="1002"/>
      <c r="AE98" s="1002"/>
      <c r="AF98" s="1002"/>
      <c r="AG98" s="1002"/>
      <c r="AH98" s="1002"/>
      <c r="AI98" s="1002"/>
      <c r="AJ98" s="1002"/>
      <c r="AK98" s="1002"/>
      <c r="AL98" s="1002"/>
      <c r="AM98" s="1002"/>
      <c r="AN98" s="1002"/>
      <c r="AO98" s="1002"/>
      <c r="AP98" s="1002"/>
      <c r="AQ98" s="1002">
        <f>+'[7]ENERO 2016'!$Z$190</f>
        <v>26000000</v>
      </c>
      <c r="AR98" s="1002"/>
      <c r="AS98" s="1002"/>
      <c r="AT98" s="1002"/>
      <c r="AU98" s="1005">
        <f t="shared" si="108"/>
        <v>0</v>
      </c>
      <c r="AV98" s="1002">
        <f t="shared" si="109"/>
        <v>0</v>
      </c>
      <c r="AW98" s="1002">
        <f t="shared" si="119"/>
        <v>0</v>
      </c>
      <c r="AX98" s="1002">
        <f t="shared" si="119"/>
        <v>0</v>
      </c>
      <c r="AY98" s="1002">
        <f t="shared" si="119"/>
        <v>0</v>
      </c>
      <c r="AZ98" s="1002">
        <f t="shared" si="119"/>
        <v>0</v>
      </c>
      <c r="BA98" s="1002">
        <f t="shared" si="119"/>
        <v>0</v>
      </c>
      <c r="BB98" s="1002">
        <f t="shared" si="119"/>
        <v>0</v>
      </c>
      <c r="BC98" s="1002">
        <f t="shared" si="119"/>
        <v>0</v>
      </c>
      <c r="BD98" s="1002">
        <f t="shared" si="119"/>
        <v>0</v>
      </c>
      <c r="BE98" s="1002">
        <f t="shared" si="119"/>
        <v>0</v>
      </c>
      <c r="BF98" s="1002">
        <f t="shared" si="119"/>
        <v>0</v>
      </c>
      <c r="BG98" s="1002">
        <f t="shared" si="119"/>
        <v>0</v>
      </c>
      <c r="BH98" s="1002">
        <f t="shared" si="119"/>
        <v>0</v>
      </c>
      <c r="BI98" s="1002">
        <f t="shared" si="119"/>
        <v>0</v>
      </c>
      <c r="BJ98" s="1002">
        <f t="shared" si="119"/>
        <v>0</v>
      </c>
      <c r="BK98" s="1002">
        <f t="shared" si="119"/>
        <v>0</v>
      </c>
      <c r="BL98" s="1002">
        <f t="shared" si="119"/>
        <v>0</v>
      </c>
      <c r="BM98" s="1002">
        <f t="shared" ref="BM98:BN98" si="123">X98-AS98</f>
        <v>0</v>
      </c>
      <c r="BN98" s="1002">
        <f t="shared" si="123"/>
        <v>0</v>
      </c>
      <c r="BO98" s="1005">
        <f t="shared" si="112"/>
        <v>0</v>
      </c>
      <c r="BP98" s="1002">
        <f t="shared" si="113"/>
        <v>0</v>
      </c>
      <c r="BQ98" s="1002"/>
      <c r="BR98" s="1002"/>
      <c r="BS98" s="1002"/>
      <c r="BT98" s="1002"/>
      <c r="BU98" s="1002"/>
      <c r="BV98" s="1002"/>
      <c r="BW98" s="1002"/>
      <c r="BX98" s="1002"/>
      <c r="BY98" s="1002"/>
      <c r="BZ98" s="1002"/>
      <c r="CA98" s="1002"/>
      <c r="CB98" s="1002"/>
      <c r="CC98" s="1002"/>
      <c r="CD98" s="1002"/>
      <c r="CE98" s="1002"/>
      <c r="CF98" s="1002"/>
      <c r="CG98" s="1002"/>
      <c r="CH98" s="1002"/>
      <c r="CI98" s="1005">
        <f t="shared" si="114"/>
        <v>1</v>
      </c>
      <c r="CJ98" s="1002">
        <f t="shared" si="115"/>
        <v>26000000</v>
      </c>
      <c r="CK98" s="1002">
        <f t="shared" si="120"/>
        <v>0</v>
      </c>
      <c r="CL98" s="1002">
        <f t="shared" si="120"/>
        <v>0</v>
      </c>
      <c r="CM98" s="1002">
        <f t="shared" si="121"/>
        <v>0</v>
      </c>
      <c r="CN98" s="1002">
        <f t="shared" si="121"/>
        <v>0</v>
      </c>
      <c r="CO98" s="1002">
        <f t="shared" si="121"/>
        <v>0</v>
      </c>
      <c r="CP98" s="1002">
        <f t="shared" si="116"/>
        <v>0</v>
      </c>
      <c r="CQ98" s="1002">
        <f t="shared" si="116"/>
        <v>0</v>
      </c>
      <c r="CR98" s="1002">
        <f t="shared" si="116"/>
        <v>0</v>
      </c>
      <c r="CS98" s="1002">
        <f t="shared" si="116"/>
        <v>0</v>
      </c>
      <c r="CT98" s="1002">
        <f t="shared" si="117"/>
        <v>0</v>
      </c>
      <c r="CU98" s="1002">
        <f t="shared" si="117"/>
        <v>0</v>
      </c>
      <c r="CV98" s="1002">
        <f t="shared" si="117"/>
        <v>0</v>
      </c>
      <c r="CW98" s="1002">
        <f t="shared" si="117"/>
        <v>0</v>
      </c>
      <c r="CX98" s="1002">
        <f t="shared" si="117"/>
        <v>0</v>
      </c>
      <c r="CY98" s="1002">
        <f t="shared" si="117"/>
        <v>26000000</v>
      </c>
      <c r="CZ98" s="1002">
        <f t="shared" si="117"/>
        <v>0</v>
      </c>
      <c r="DA98" s="1002">
        <f t="shared" si="117"/>
        <v>0</v>
      </c>
      <c r="DB98" s="1002">
        <f t="shared" si="117"/>
        <v>0</v>
      </c>
    </row>
    <row r="99" spans="1:107" ht="61.5" customHeight="1" x14ac:dyDescent="0.25">
      <c r="A99" s="1504"/>
      <c r="B99" s="1055" t="s">
        <v>4384</v>
      </c>
      <c r="C99" s="1068" t="s">
        <v>4437</v>
      </c>
      <c r="D99" s="1008" t="s">
        <v>4397</v>
      </c>
      <c r="E99" s="1057">
        <v>301</v>
      </c>
      <c r="F99" s="1049" t="s">
        <v>4447</v>
      </c>
      <c r="G99" s="1002">
        <f t="shared" si="105"/>
        <v>322000000</v>
      </c>
      <c r="H99" s="1002"/>
      <c r="I99" s="1002"/>
      <c r="J99" s="1002"/>
      <c r="K99" s="1002"/>
      <c r="L99" s="1002"/>
      <c r="M99" s="1002"/>
      <c r="N99" s="1002"/>
      <c r="O99" s="1002"/>
      <c r="P99" s="1002"/>
      <c r="Q99" s="1002"/>
      <c r="R99" s="1002"/>
      <c r="S99" s="1002"/>
      <c r="T99" s="1002"/>
      <c r="U99" s="1002"/>
      <c r="V99" s="1002">
        <v>322000000</v>
      </c>
      <c r="W99" s="1002"/>
      <c r="X99" s="1002"/>
      <c r="Y99" s="1002"/>
      <c r="AA99" s="1005">
        <f t="shared" si="106"/>
        <v>0.26708074534161491</v>
      </c>
      <c r="AB99" s="1002">
        <f t="shared" si="107"/>
        <v>86000000</v>
      </c>
      <c r="AC99" s="1002"/>
      <c r="AD99" s="1002"/>
      <c r="AE99" s="1002"/>
      <c r="AF99" s="1002"/>
      <c r="AG99" s="1002"/>
      <c r="AH99" s="1002"/>
      <c r="AI99" s="1002"/>
      <c r="AJ99" s="1002"/>
      <c r="AK99" s="1002"/>
      <c r="AL99" s="1002"/>
      <c r="AM99" s="1002"/>
      <c r="AN99" s="1002"/>
      <c r="AO99" s="1002"/>
      <c r="AP99" s="1002"/>
      <c r="AQ99" s="1002">
        <f>+'[7]ENERO 2016'!$Z$198</f>
        <v>86000000</v>
      </c>
      <c r="AR99" s="1002"/>
      <c r="AS99" s="1002"/>
      <c r="AT99" s="1002"/>
      <c r="AU99" s="1005">
        <f t="shared" si="108"/>
        <v>0.73291925465838514</v>
      </c>
      <c r="AV99" s="1002">
        <f t="shared" si="109"/>
        <v>236000000</v>
      </c>
      <c r="AW99" s="1002">
        <f t="shared" si="119"/>
        <v>0</v>
      </c>
      <c r="AX99" s="1002">
        <f t="shared" si="119"/>
        <v>0</v>
      </c>
      <c r="AY99" s="1002">
        <f t="shared" si="119"/>
        <v>0</v>
      </c>
      <c r="AZ99" s="1002">
        <f t="shared" si="110"/>
        <v>0</v>
      </c>
      <c r="BA99" s="1002">
        <f t="shared" si="110"/>
        <v>0</v>
      </c>
      <c r="BB99" s="1002">
        <f t="shared" si="110"/>
        <v>0</v>
      </c>
      <c r="BC99" s="1002">
        <f t="shared" si="110"/>
        <v>0</v>
      </c>
      <c r="BD99" s="1002">
        <f t="shared" si="110"/>
        <v>0</v>
      </c>
      <c r="BE99" s="1002">
        <f t="shared" si="110"/>
        <v>0</v>
      </c>
      <c r="BF99" s="1002">
        <f t="shared" si="110"/>
        <v>0</v>
      </c>
      <c r="BG99" s="1002">
        <f t="shared" si="110"/>
        <v>0</v>
      </c>
      <c r="BH99" s="1002">
        <f t="shared" si="110"/>
        <v>0</v>
      </c>
      <c r="BI99" s="1002">
        <f t="shared" si="110"/>
        <v>0</v>
      </c>
      <c r="BJ99" s="1002">
        <f t="shared" si="110"/>
        <v>0</v>
      </c>
      <c r="BK99" s="1002">
        <f t="shared" si="110"/>
        <v>236000000</v>
      </c>
      <c r="BL99" s="1002"/>
      <c r="BM99" s="1002"/>
      <c r="BN99" s="1002">
        <f t="shared" si="111"/>
        <v>0</v>
      </c>
      <c r="BO99" s="1005">
        <f t="shared" si="112"/>
        <v>0</v>
      </c>
      <c r="BP99" s="1002">
        <f t="shared" si="113"/>
        <v>0</v>
      </c>
      <c r="BQ99" s="1002"/>
      <c r="BR99" s="1002"/>
      <c r="BS99" s="1002"/>
      <c r="BT99" s="1002"/>
      <c r="BU99" s="1002"/>
      <c r="BV99" s="1002"/>
      <c r="BW99" s="1002"/>
      <c r="BX99" s="1002"/>
      <c r="BY99" s="1002"/>
      <c r="BZ99" s="1002"/>
      <c r="CA99" s="1002"/>
      <c r="CB99" s="1002"/>
      <c r="CC99" s="1002"/>
      <c r="CD99" s="1002"/>
      <c r="CE99" s="1002"/>
      <c r="CF99" s="1002"/>
      <c r="CG99" s="1002"/>
      <c r="CH99" s="1002"/>
      <c r="CI99" s="1005">
        <f t="shared" si="114"/>
        <v>1</v>
      </c>
      <c r="CJ99" s="1002">
        <f t="shared" si="115"/>
        <v>322000000</v>
      </c>
      <c r="CK99" s="1002">
        <f t="shared" si="120"/>
        <v>0</v>
      </c>
      <c r="CL99" s="1002">
        <f t="shared" si="120"/>
        <v>0</v>
      </c>
      <c r="CM99" s="1002">
        <f t="shared" si="121"/>
        <v>0</v>
      </c>
      <c r="CN99" s="1002">
        <f t="shared" si="121"/>
        <v>0</v>
      </c>
      <c r="CO99" s="1002">
        <f t="shared" si="121"/>
        <v>0</v>
      </c>
      <c r="CP99" s="1002">
        <f t="shared" si="116"/>
        <v>0</v>
      </c>
      <c r="CQ99" s="1002">
        <f t="shared" ref="CQ99:CR105" si="124">+N99-BW99</f>
        <v>0</v>
      </c>
      <c r="CR99" s="1002">
        <f t="shared" si="124"/>
        <v>0</v>
      </c>
      <c r="CS99" s="1002">
        <f t="shared" si="116"/>
        <v>0</v>
      </c>
      <c r="CT99" s="1002">
        <f t="shared" si="117"/>
        <v>0</v>
      </c>
      <c r="CU99" s="1002">
        <f t="shared" si="117"/>
        <v>0</v>
      </c>
      <c r="CV99" s="1002">
        <f t="shared" si="117"/>
        <v>0</v>
      </c>
      <c r="CW99" s="1002">
        <f t="shared" si="118"/>
        <v>0</v>
      </c>
      <c r="CX99" s="1002">
        <f t="shared" si="118"/>
        <v>0</v>
      </c>
      <c r="CY99" s="1002">
        <f t="shared" si="118"/>
        <v>322000000</v>
      </c>
      <c r="CZ99" s="1002">
        <f t="shared" si="118"/>
        <v>0</v>
      </c>
      <c r="DA99" s="1002">
        <f t="shared" si="118"/>
        <v>0</v>
      </c>
      <c r="DB99" s="1002">
        <f t="shared" si="118"/>
        <v>0</v>
      </c>
    </row>
    <row r="100" spans="1:107" ht="48" customHeight="1" x14ac:dyDescent="0.25">
      <c r="A100" s="1504"/>
      <c r="B100" s="1041" t="s">
        <v>4385</v>
      </c>
      <c r="C100" s="852" t="s">
        <v>4438</v>
      </c>
      <c r="D100" s="1008" t="s">
        <v>4398</v>
      </c>
      <c r="E100" s="1034">
        <v>301</v>
      </c>
      <c r="F100" s="1049" t="s">
        <v>4549</v>
      </c>
      <c r="G100" s="1002">
        <f t="shared" si="105"/>
        <v>322000000</v>
      </c>
      <c r="H100" s="1002"/>
      <c r="I100" s="1002"/>
      <c r="J100" s="1002"/>
      <c r="K100" s="1002"/>
      <c r="L100" s="1002"/>
      <c r="M100" s="1002"/>
      <c r="N100" s="1002"/>
      <c r="O100" s="1002"/>
      <c r="P100" s="1002"/>
      <c r="Q100" s="1002"/>
      <c r="R100" s="1002"/>
      <c r="S100" s="1002"/>
      <c r="T100" s="1002"/>
      <c r="U100" s="1002"/>
      <c r="V100" s="1002">
        <v>316000000</v>
      </c>
      <c r="W100" s="1002"/>
      <c r="X100" s="1002"/>
      <c r="Y100" s="1002">
        <v>6000000</v>
      </c>
      <c r="AA100" s="1005">
        <f t="shared" si="106"/>
        <v>0.25465838509316768</v>
      </c>
      <c r="AB100" s="1002">
        <f t="shared" si="107"/>
        <v>82000000</v>
      </c>
      <c r="AC100" s="1002"/>
      <c r="AD100" s="1002"/>
      <c r="AE100" s="1002"/>
      <c r="AF100" s="1002"/>
      <c r="AG100" s="1002"/>
      <c r="AH100" s="1002"/>
      <c r="AI100" s="1002"/>
      <c r="AJ100" s="1002"/>
      <c r="AK100" s="1002"/>
      <c r="AL100" s="1002"/>
      <c r="AM100" s="1002"/>
      <c r="AN100" s="1002"/>
      <c r="AO100" s="1002"/>
      <c r="AP100" s="1002"/>
      <c r="AQ100" s="1002">
        <f>+'[7]ENERO 2016'!$Z$205</f>
        <v>82000000</v>
      </c>
      <c r="AR100" s="1002"/>
      <c r="AS100" s="1002"/>
      <c r="AT100" s="1002"/>
      <c r="AU100" s="1005">
        <f t="shared" si="108"/>
        <v>0.74534161490683237</v>
      </c>
      <c r="AV100" s="1002">
        <f t="shared" si="109"/>
        <v>240000000</v>
      </c>
      <c r="AW100" s="1002">
        <f t="shared" si="119"/>
        <v>0</v>
      </c>
      <c r="AX100" s="1002">
        <f t="shared" si="119"/>
        <v>0</v>
      </c>
      <c r="AY100" s="1002">
        <f t="shared" si="119"/>
        <v>0</v>
      </c>
      <c r="AZ100" s="1002">
        <f t="shared" si="110"/>
        <v>0</v>
      </c>
      <c r="BA100" s="1002">
        <f t="shared" si="110"/>
        <v>0</v>
      </c>
      <c r="BB100" s="1002">
        <f t="shared" si="110"/>
        <v>0</v>
      </c>
      <c r="BC100" s="1002">
        <f t="shared" si="110"/>
        <v>0</v>
      </c>
      <c r="BD100" s="1002">
        <f t="shared" si="110"/>
        <v>0</v>
      </c>
      <c r="BE100" s="1002">
        <f t="shared" si="110"/>
        <v>0</v>
      </c>
      <c r="BF100" s="1002">
        <f t="shared" si="110"/>
        <v>0</v>
      </c>
      <c r="BG100" s="1002">
        <f t="shared" si="110"/>
        <v>0</v>
      </c>
      <c r="BH100" s="1002">
        <f t="shared" si="110"/>
        <v>0</v>
      </c>
      <c r="BI100" s="1002">
        <f t="shared" si="110"/>
        <v>0</v>
      </c>
      <c r="BJ100" s="1002">
        <f t="shared" si="110"/>
        <v>0</v>
      </c>
      <c r="BK100" s="1002">
        <f t="shared" si="110"/>
        <v>234000000</v>
      </c>
      <c r="BL100" s="1002"/>
      <c r="BM100" s="1002"/>
      <c r="BN100" s="1002">
        <f t="shared" si="111"/>
        <v>6000000</v>
      </c>
      <c r="BO100" s="1005">
        <f t="shared" si="112"/>
        <v>0</v>
      </c>
      <c r="BP100" s="1002">
        <f t="shared" si="113"/>
        <v>0</v>
      </c>
      <c r="BQ100" s="1002"/>
      <c r="BR100" s="1002"/>
      <c r="BS100" s="1002"/>
      <c r="BT100" s="1002"/>
      <c r="BU100" s="1002"/>
      <c r="BV100" s="1002"/>
      <c r="BW100" s="1002"/>
      <c r="BX100" s="1002"/>
      <c r="BY100" s="1002"/>
      <c r="BZ100" s="1002"/>
      <c r="CA100" s="1002"/>
      <c r="CB100" s="1002"/>
      <c r="CC100" s="1002"/>
      <c r="CD100" s="1002"/>
      <c r="CE100" s="1002"/>
      <c r="CF100" s="1002"/>
      <c r="CG100" s="1002"/>
      <c r="CH100" s="1002"/>
      <c r="CI100" s="1005">
        <f t="shared" si="114"/>
        <v>1</v>
      </c>
      <c r="CJ100" s="1002">
        <f t="shared" si="115"/>
        <v>322000000</v>
      </c>
      <c r="CK100" s="1002">
        <f t="shared" si="120"/>
        <v>0</v>
      </c>
      <c r="CL100" s="1002">
        <f t="shared" si="120"/>
        <v>0</v>
      </c>
      <c r="CM100" s="1002">
        <f t="shared" si="121"/>
        <v>0</v>
      </c>
      <c r="CN100" s="1002">
        <f t="shared" si="121"/>
        <v>0</v>
      </c>
      <c r="CO100" s="1002">
        <f t="shared" si="121"/>
        <v>0</v>
      </c>
      <c r="CP100" s="1002">
        <f t="shared" si="116"/>
        <v>0</v>
      </c>
      <c r="CQ100" s="1002">
        <f t="shared" si="124"/>
        <v>0</v>
      </c>
      <c r="CR100" s="1002">
        <f t="shared" si="124"/>
        <v>0</v>
      </c>
      <c r="CS100" s="1002">
        <f t="shared" si="116"/>
        <v>0</v>
      </c>
      <c r="CT100" s="1002">
        <f t="shared" si="117"/>
        <v>0</v>
      </c>
      <c r="CU100" s="1002">
        <f t="shared" si="117"/>
        <v>0</v>
      </c>
      <c r="CV100" s="1002">
        <f t="shared" si="117"/>
        <v>0</v>
      </c>
      <c r="CW100" s="1002">
        <f t="shared" si="118"/>
        <v>0</v>
      </c>
      <c r="CX100" s="1002">
        <f t="shared" si="118"/>
        <v>0</v>
      </c>
      <c r="CY100" s="1002">
        <f t="shared" si="118"/>
        <v>316000000</v>
      </c>
      <c r="CZ100" s="1002">
        <f t="shared" si="118"/>
        <v>0</v>
      </c>
      <c r="DA100" s="1002">
        <f t="shared" si="118"/>
        <v>0</v>
      </c>
      <c r="DB100" s="1002">
        <f t="shared" si="118"/>
        <v>6000000</v>
      </c>
    </row>
    <row r="101" spans="1:107" ht="36" customHeight="1" x14ac:dyDescent="0.25">
      <c r="A101" s="1504"/>
      <c r="B101" s="1041" t="s">
        <v>4386</v>
      </c>
      <c r="C101" s="852" t="s">
        <v>4439</v>
      </c>
      <c r="D101" s="1008" t="s">
        <v>4467</v>
      </c>
      <c r="E101" s="1034">
        <v>301</v>
      </c>
      <c r="F101" s="1049" t="s">
        <v>4550</v>
      </c>
      <c r="G101" s="1002">
        <f t="shared" si="105"/>
        <v>69000000</v>
      </c>
      <c r="H101" s="1002"/>
      <c r="I101" s="1002"/>
      <c r="J101" s="1002"/>
      <c r="K101" s="1002"/>
      <c r="L101" s="1002"/>
      <c r="M101" s="1002"/>
      <c r="N101" s="1002"/>
      <c r="O101" s="1002"/>
      <c r="P101" s="1002"/>
      <c r="Q101" s="1002"/>
      <c r="R101" s="1002"/>
      <c r="S101" s="1002"/>
      <c r="T101" s="1002"/>
      <c r="U101" s="1002"/>
      <c r="V101" s="1002">
        <v>67000000</v>
      </c>
      <c r="W101" s="1002"/>
      <c r="X101" s="1002"/>
      <c r="Y101" s="1002">
        <v>2000000</v>
      </c>
      <c r="AA101" s="1005">
        <f t="shared" si="106"/>
        <v>0</v>
      </c>
      <c r="AB101" s="1002">
        <f t="shared" si="107"/>
        <v>0</v>
      </c>
      <c r="AC101" s="1002"/>
      <c r="AD101" s="1002"/>
      <c r="AE101" s="1002"/>
      <c r="AF101" s="1002"/>
      <c r="AG101" s="1002"/>
      <c r="AH101" s="1002"/>
      <c r="AI101" s="1002"/>
      <c r="AJ101" s="1002"/>
      <c r="AK101" s="1002"/>
      <c r="AL101" s="1002"/>
      <c r="AM101" s="1002"/>
      <c r="AN101" s="1002"/>
      <c r="AO101" s="1002"/>
      <c r="AP101" s="1002"/>
      <c r="AQ101" s="1002"/>
      <c r="AR101" s="1002"/>
      <c r="AS101" s="1002"/>
      <c r="AT101" s="1002"/>
      <c r="AU101" s="1005">
        <f t="shared" si="108"/>
        <v>1</v>
      </c>
      <c r="AV101" s="1002">
        <f t="shared" si="109"/>
        <v>69000000</v>
      </c>
      <c r="AW101" s="1002">
        <f t="shared" si="119"/>
        <v>0</v>
      </c>
      <c r="AX101" s="1002">
        <f t="shared" si="119"/>
        <v>0</v>
      </c>
      <c r="AY101" s="1002">
        <f>J101-AE101</f>
        <v>0</v>
      </c>
      <c r="AZ101" s="1002">
        <f t="shared" si="110"/>
        <v>0</v>
      </c>
      <c r="BA101" s="1002">
        <f t="shared" si="110"/>
        <v>0</v>
      </c>
      <c r="BB101" s="1002">
        <f t="shared" si="110"/>
        <v>0</v>
      </c>
      <c r="BC101" s="1002">
        <f t="shared" si="110"/>
        <v>0</v>
      </c>
      <c r="BD101" s="1002">
        <f t="shared" si="110"/>
        <v>0</v>
      </c>
      <c r="BE101" s="1002">
        <f t="shared" si="110"/>
        <v>0</v>
      </c>
      <c r="BF101" s="1002">
        <f>+Q101-AL101</f>
        <v>0</v>
      </c>
      <c r="BG101" s="1002">
        <f t="shared" si="110"/>
        <v>0</v>
      </c>
      <c r="BH101" s="1002">
        <f t="shared" si="110"/>
        <v>0</v>
      </c>
      <c r="BI101" s="1002">
        <f t="shared" si="110"/>
        <v>0</v>
      </c>
      <c r="BJ101" s="1002">
        <f t="shared" si="110"/>
        <v>0</v>
      </c>
      <c r="BK101" s="1002">
        <f t="shared" si="110"/>
        <v>67000000</v>
      </c>
      <c r="BL101" s="1002"/>
      <c r="BM101" s="1002"/>
      <c r="BN101" s="1002">
        <f t="shared" si="111"/>
        <v>2000000</v>
      </c>
      <c r="BO101" s="1005">
        <f t="shared" si="112"/>
        <v>0</v>
      </c>
      <c r="BP101" s="1002">
        <f t="shared" si="113"/>
        <v>0</v>
      </c>
      <c r="BQ101" s="1002"/>
      <c r="BR101" s="1002"/>
      <c r="BS101" s="1002"/>
      <c r="BT101" s="1002"/>
      <c r="BU101" s="1002"/>
      <c r="BV101" s="1002"/>
      <c r="BW101" s="1002"/>
      <c r="BX101" s="1002"/>
      <c r="BY101" s="1002"/>
      <c r="BZ101" s="1002"/>
      <c r="CA101" s="1002"/>
      <c r="CB101" s="1002"/>
      <c r="CC101" s="1002"/>
      <c r="CD101" s="1002"/>
      <c r="CE101" s="1002"/>
      <c r="CF101" s="1002"/>
      <c r="CG101" s="1002"/>
      <c r="CH101" s="1002"/>
      <c r="CI101" s="1005">
        <f t="shared" si="114"/>
        <v>1</v>
      </c>
      <c r="CJ101" s="1002">
        <f t="shared" si="115"/>
        <v>69000000</v>
      </c>
      <c r="CK101" s="1002">
        <f t="shared" si="120"/>
        <v>0</v>
      </c>
      <c r="CL101" s="1002">
        <f t="shared" si="120"/>
        <v>0</v>
      </c>
      <c r="CM101" s="1002">
        <f t="shared" si="121"/>
        <v>0</v>
      </c>
      <c r="CN101" s="1002">
        <f t="shared" si="121"/>
        <v>0</v>
      </c>
      <c r="CO101" s="1002">
        <f t="shared" si="121"/>
        <v>0</v>
      </c>
      <c r="CP101" s="1002">
        <f t="shared" si="116"/>
        <v>0</v>
      </c>
      <c r="CQ101" s="1002">
        <f t="shared" si="124"/>
        <v>0</v>
      </c>
      <c r="CR101" s="1002">
        <f t="shared" si="124"/>
        <v>0</v>
      </c>
      <c r="CS101" s="1002">
        <f t="shared" si="116"/>
        <v>0</v>
      </c>
      <c r="CT101" s="1002">
        <f t="shared" si="117"/>
        <v>0</v>
      </c>
      <c r="CU101" s="1002">
        <f t="shared" si="117"/>
        <v>0</v>
      </c>
      <c r="CV101" s="1002">
        <f t="shared" si="117"/>
        <v>0</v>
      </c>
      <c r="CW101" s="1002">
        <f t="shared" si="118"/>
        <v>0</v>
      </c>
      <c r="CX101" s="1002">
        <f t="shared" si="118"/>
        <v>0</v>
      </c>
      <c r="CY101" s="1002">
        <f t="shared" si="118"/>
        <v>67000000</v>
      </c>
      <c r="CZ101" s="1002">
        <f t="shared" si="118"/>
        <v>0</v>
      </c>
      <c r="DA101" s="1002">
        <f t="shared" si="118"/>
        <v>0</v>
      </c>
      <c r="DB101" s="1002">
        <f t="shared" si="118"/>
        <v>2000000</v>
      </c>
    </row>
    <row r="102" spans="1:107" ht="39.75" customHeight="1" x14ac:dyDescent="0.25">
      <c r="A102" s="1504"/>
      <c r="B102" s="1492" t="s">
        <v>4387</v>
      </c>
      <c r="C102" s="852" t="s">
        <v>4404</v>
      </c>
      <c r="D102" s="1008" t="s">
        <v>4602</v>
      </c>
      <c r="E102" s="1034">
        <v>301</v>
      </c>
      <c r="F102" s="1049" t="s">
        <v>4447</v>
      </c>
      <c r="G102" s="1002">
        <f t="shared" si="105"/>
        <v>1272000000</v>
      </c>
      <c r="H102" s="1002">
        <v>200000000</v>
      </c>
      <c r="I102" s="1002">
        <v>268168096</v>
      </c>
      <c r="J102" s="1002"/>
      <c r="K102" s="1002">
        <v>701280247</v>
      </c>
      <c r="L102" s="1002"/>
      <c r="M102" s="1002"/>
      <c r="N102" s="1002"/>
      <c r="O102" s="1002"/>
      <c r="P102" s="1002"/>
      <c r="Q102" s="1002"/>
      <c r="R102" s="1002"/>
      <c r="S102" s="1002"/>
      <c r="T102" s="1002"/>
      <c r="U102" s="1002"/>
      <c r="V102" s="1002">
        <v>102551657</v>
      </c>
      <c r="W102" s="1002"/>
      <c r="X102" s="1002"/>
      <c r="Y102" s="1002"/>
      <c r="AA102" s="1005">
        <f t="shared" si="106"/>
        <v>1</v>
      </c>
      <c r="AB102" s="1002">
        <f t="shared" si="107"/>
        <v>1272000000</v>
      </c>
      <c r="AC102" s="1002">
        <f>+'[7]ENERO 2016'!$K$218</f>
        <v>200000000</v>
      </c>
      <c r="AD102" s="1002">
        <f>+'[7]ENERO 2016'!$M$218</f>
        <v>268168096</v>
      </c>
      <c r="AE102" s="1002"/>
      <c r="AF102" s="1002">
        <f>+'[7]ENERO 2016'!$O$218</f>
        <v>701280247</v>
      </c>
      <c r="AG102" s="1002"/>
      <c r="AH102" s="1002"/>
      <c r="AI102" s="1002"/>
      <c r="AJ102" s="1002"/>
      <c r="AK102" s="1002"/>
      <c r="AL102" s="1002"/>
      <c r="AM102" s="1002"/>
      <c r="AN102" s="1002"/>
      <c r="AO102" s="1002"/>
      <c r="AP102" s="1002"/>
      <c r="AQ102" s="1002">
        <f>+'[7]ENERO 2016'!$Z$218</f>
        <v>102551657</v>
      </c>
      <c r="AR102" s="1002"/>
      <c r="AS102" s="1002"/>
      <c r="AT102" s="1002"/>
      <c r="AU102" s="1005">
        <f t="shared" si="108"/>
        <v>0</v>
      </c>
      <c r="AV102" s="1002">
        <f t="shared" si="109"/>
        <v>0</v>
      </c>
      <c r="AW102" s="1002">
        <f t="shared" si="119"/>
        <v>0</v>
      </c>
      <c r="AX102" s="1002">
        <f t="shared" si="119"/>
        <v>0</v>
      </c>
      <c r="AY102" s="1002">
        <f t="shared" si="119"/>
        <v>0</v>
      </c>
      <c r="AZ102" s="1002">
        <f t="shared" si="110"/>
        <v>0</v>
      </c>
      <c r="BA102" s="1002">
        <f t="shared" si="110"/>
        <v>0</v>
      </c>
      <c r="BB102" s="1002">
        <f t="shared" si="110"/>
        <v>0</v>
      </c>
      <c r="BC102" s="1002">
        <f t="shared" si="110"/>
        <v>0</v>
      </c>
      <c r="BD102" s="1002">
        <f t="shared" si="110"/>
        <v>0</v>
      </c>
      <c r="BE102" s="1002">
        <f t="shared" si="110"/>
        <v>0</v>
      </c>
      <c r="BF102" s="1002">
        <f>+Q102-AL102</f>
        <v>0</v>
      </c>
      <c r="BG102" s="1002">
        <f t="shared" si="110"/>
        <v>0</v>
      </c>
      <c r="BH102" s="1002">
        <f t="shared" si="110"/>
        <v>0</v>
      </c>
      <c r="BI102" s="1002">
        <f t="shared" si="110"/>
        <v>0</v>
      </c>
      <c r="BJ102" s="1002">
        <f t="shared" si="110"/>
        <v>0</v>
      </c>
      <c r="BK102" s="1002">
        <f t="shared" si="110"/>
        <v>0</v>
      </c>
      <c r="BL102" s="1002"/>
      <c r="BM102" s="1002"/>
      <c r="BN102" s="1002">
        <f t="shared" si="111"/>
        <v>0</v>
      </c>
      <c r="BO102" s="1005">
        <f t="shared" si="112"/>
        <v>1.7085953616352203E-2</v>
      </c>
      <c r="BP102" s="1002">
        <f t="shared" si="113"/>
        <v>21733333</v>
      </c>
      <c r="BQ102" s="1002"/>
      <c r="BR102" s="1002"/>
      <c r="BS102" s="1002"/>
      <c r="BT102" s="1002"/>
      <c r="BU102" s="1002"/>
      <c r="BV102" s="1002"/>
      <c r="BW102" s="1002"/>
      <c r="BX102" s="1002"/>
      <c r="BY102" s="1002"/>
      <c r="BZ102" s="1002"/>
      <c r="CA102" s="1002"/>
      <c r="CB102" s="1002"/>
      <c r="CC102" s="1002"/>
      <c r="CD102" s="1002"/>
      <c r="CE102" s="1002">
        <f>+'[7]ENERO 2016'!$H$222</f>
        <v>21733333</v>
      </c>
      <c r="CF102" s="1002"/>
      <c r="CG102" s="1002"/>
      <c r="CH102" s="1002"/>
      <c r="CI102" s="1005">
        <f t="shared" si="114"/>
        <v>0.98291404638364777</v>
      </c>
      <c r="CJ102" s="1002">
        <f t="shared" si="115"/>
        <v>1250266667</v>
      </c>
      <c r="CK102" s="1002">
        <f t="shared" si="120"/>
        <v>200000000</v>
      </c>
      <c r="CL102" s="1002">
        <f t="shared" si="120"/>
        <v>268168096</v>
      </c>
      <c r="CM102" s="1002">
        <f t="shared" si="121"/>
        <v>0</v>
      </c>
      <c r="CN102" s="1002">
        <f t="shared" si="121"/>
        <v>701280247</v>
      </c>
      <c r="CO102" s="1002">
        <f t="shared" si="121"/>
        <v>0</v>
      </c>
      <c r="CP102" s="1002">
        <f t="shared" si="116"/>
        <v>0</v>
      </c>
      <c r="CQ102" s="1002">
        <f t="shared" si="124"/>
        <v>0</v>
      </c>
      <c r="CR102" s="1002">
        <f t="shared" si="124"/>
        <v>0</v>
      </c>
      <c r="CS102" s="1002">
        <f t="shared" si="116"/>
        <v>0</v>
      </c>
      <c r="CT102" s="1002">
        <f t="shared" si="117"/>
        <v>0</v>
      </c>
      <c r="CU102" s="1002">
        <f t="shared" si="117"/>
        <v>0</v>
      </c>
      <c r="CV102" s="1002">
        <f t="shared" si="117"/>
        <v>0</v>
      </c>
      <c r="CW102" s="1002">
        <f t="shared" si="118"/>
        <v>0</v>
      </c>
      <c r="CX102" s="1002">
        <f t="shared" si="118"/>
        <v>0</v>
      </c>
      <c r="CY102" s="1002">
        <f t="shared" si="118"/>
        <v>80818324</v>
      </c>
      <c r="CZ102" s="1002">
        <f t="shared" si="118"/>
        <v>0</v>
      </c>
      <c r="DA102" s="1002">
        <f t="shared" si="118"/>
        <v>0</v>
      </c>
      <c r="DB102" s="1002">
        <f t="shared" si="118"/>
        <v>0</v>
      </c>
    </row>
    <row r="103" spans="1:107" ht="47.25" customHeight="1" x14ac:dyDescent="0.25">
      <c r="A103" s="1504"/>
      <c r="B103" s="1493"/>
      <c r="C103" s="852" t="s">
        <v>4405</v>
      </c>
      <c r="D103" s="1008" t="s">
        <v>4612</v>
      </c>
      <c r="E103" s="1034">
        <v>301</v>
      </c>
      <c r="F103" s="1049" t="s">
        <v>4447</v>
      </c>
      <c r="G103" s="1002">
        <f t="shared" si="105"/>
        <v>20000000</v>
      </c>
      <c r="H103" s="1002"/>
      <c r="I103" s="1002"/>
      <c r="J103" s="1002"/>
      <c r="K103" s="1002"/>
      <c r="L103" s="1002"/>
      <c r="M103" s="1002"/>
      <c r="N103" s="1002"/>
      <c r="O103" s="1002"/>
      <c r="P103" s="1002"/>
      <c r="Q103" s="1002"/>
      <c r="R103" s="1002"/>
      <c r="S103" s="1002"/>
      <c r="T103" s="1002"/>
      <c r="U103" s="1002"/>
      <c r="V103" s="1002">
        <v>20000000</v>
      </c>
      <c r="W103" s="1002"/>
      <c r="X103" s="1002"/>
      <c r="Y103" s="1002"/>
      <c r="AA103" s="1005">
        <f t="shared" si="106"/>
        <v>1</v>
      </c>
      <c r="AB103" s="1002">
        <f t="shared" si="107"/>
        <v>20000000</v>
      </c>
      <c r="AC103" s="1002"/>
      <c r="AD103" s="1002"/>
      <c r="AE103" s="1002"/>
      <c r="AF103" s="1002"/>
      <c r="AG103" s="1002"/>
      <c r="AH103" s="1002"/>
      <c r="AI103" s="1002"/>
      <c r="AJ103" s="1002"/>
      <c r="AK103" s="1002"/>
      <c r="AL103" s="1002"/>
      <c r="AM103" s="1002"/>
      <c r="AN103" s="1002"/>
      <c r="AO103" s="1002"/>
      <c r="AP103" s="1002"/>
      <c r="AQ103" s="1002">
        <f>+'[7]ENERO 2016'!$Z$227</f>
        <v>20000000</v>
      </c>
      <c r="AR103" s="1002"/>
      <c r="AS103" s="1002"/>
      <c r="AT103" s="1002"/>
      <c r="AU103" s="1005">
        <f t="shared" si="108"/>
        <v>0</v>
      </c>
      <c r="AV103" s="1002">
        <f t="shared" si="109"/>
        <v>0</v>
      </c>
      <c r="AW103" s="1002">
        <f t="shared" si="119"/>
        <v>0</v>
      </c>
      <c r="AX103" s="1002">
        <f t="shared" si="119"/>
        <v>0</v>
      </c>
      <c r="AY103" s="1002">
        <f t="shared" si="119"/>
        <v>0</v>
      </c>
      <c r="AZ103" s="1002">
        <f t="shared" si="110"/>
        <v>0</v>
      </c>
      <c r="BA103" s="1002">
        <f t="shared" si="110"/>
        <v>0</v>
      </c>
      <c r="BB103" s="1002">
        <f t="shared" si="110"/>
        <v>0</v>
      </c>
      <c r="BC103" s="1002">
        <f t="shared" si="110"/>
        <v>0</v>
      </c>
      <c r="BD103" s="1002">
        <f t="shared" si="110"/>
        <v>0</v>
      </c>
      <c r="BE103" s="1002">
        <f t="shared" si="110"/>
        <v>0</v>
      </c>
      <c r="BF103" s="1002">
        <f>+Q103-AL103</f>
        <v>0</v>
      </c>
      <c r="BG103" s="1002">
        <f t="shared" si="110"/>
        <v>0</v>
      </c>
      <c r="BH103" s="1002">
        <f t="shared" si="110"/>
        <v>0</v>
      </c>
      <c r="BI103" s="1002">
        <f t="shared" si="110"/>
        <v>0</v>
      </c>
      <c r="BJ103" s="1002">
        <f t="shared" si="110"/>
        <v>0</v>
      </c>
      <c r="BK103" s="1002">
        <f t="shared" si="110"/>
        <v>0</v>
      </c>
      <c r="BL103" s="1002"/>
      <c r="BM103" s="1002"/>
      <c r="BN103" s="1002">
        <f t="shared" si="111"/>
        <v>0</v>
      </c>
      <c r="BO103" s="1005">
        <f t="shared" si="112"/>
        <v>0</v>
      </c>
      <c r="BP103" s="1002">
        <f t="shared" si="113"/>
        <v>0</v>
      </c>
      <c r="BQ103" s="1002"/>
      <c r="BR103" s="1002"/>
      <c r="BS103" s="1002"/>
      <c r="BT103" s="1002"/>
      <c r="BU103" s="1002"/>
      <c r="BV103" s="1002"/>
      <c r="BW103" s="1002"/>
      <c r="BX103" s="1002"/>
      <c r="BY103" s="1002"/>
      <c r="BZ103" s="1002"/>
      <c r="CA103" s="1002"/>
      <c r="CB103" s="1002"/>
      <c r="CC103" s="1002"/>
      <c r="CD103" s="1002"/>
      <c r="CE103" s="1002"/>
      <c r="CF103" s="1002"/>
      <c r="CG103" s="1002"/>
      <c r="CH103" s="1002"/>
      <c r="CI103" s="1005">
        <f t="shared" si="114"/>
        <v>1</v>
      </c>
      <c r="CJ103" s="1002">
        <f t="shared" si="115"/>
        <v>20000000</v>
      </c>
      <c r="CK103" s="1002">
        <f t="shared" si="120"/>
        <v>0</v>
      </c>
      <c r="CL103" s="1002">
        <f t="shared" si="120"/>
        <v>0</v>
      </c>
      <c r="CM103" s="1002">
        <f t="shared" si="121"/>
        <v>0</v>
      </c>
      <c r="CN103" s="1002">
        <f t="shared" si="121"/>
        <v>0</v>
      </c>
      <c r="CO103" s="1002">
        <f t="shared" si="121"/>
        <v>0</v>
      </c>
      <c r="CP103" s="1002">
        <f t="shared" si="116"/>
        <v>0</v>
      </c>
      <c r="CQ103" s="1002">
        <f t="shared" si="124"/>
        <v>0</v>
      </c>
      <c r="CR103" s="1002">
        <f t="shared" si="124"/>
        <v>0</v>
      </c>
      <c r="CS103" s="1002">
        <f t="shared" si="116"/>
        <v>0</v>
      </c>
      <c r="CT103" s="1002">
        <f t="shared" si="117"/>
        <v>0</v>
      </c>
      <c r="CU103" s="1002">
        <f t="shared" si="117"/>
        <v>0</v>
      </c>
      <c r="CV103" s="1002">
        <f t="shared" si="117"/>
        <v>0</v>
      </c>
      <c r="CW103" s="1002">
        <f t="shared" si="118"/>
        <v>0</v>
      </c>
      <c r="CX103" s="1002">
        <f t="shared" si="118"/>
        <v>0</v>
      </c>
      <c r="CY103" s="1002">
        <f t="shared" si="118"/>
        <v>20000000</v>
      </c>
      <c r="CZ103" s="1002">
        <f t="shared" si="118"/>
        <v>0</v>
      </c>
      <c r="DA103" s="1002">
        <f t="shared" si="118"/>
        <v>0</v>
      </c>
      <c r="DB103" s="1002">
        <f t="shared" si="118"/>
        <v>0</v>
      </c>
    </row>
    <row r="104" spans="1:107" ht="36" customHeight="1" x14ac:dyDescent="0.25">
      <c r="A104" s="1504"/>
      <c r="B104" s="1494"/>
      <c r="C104" s="852" t="s">
        <v>4406</v>
      </c>
      <c r="D104" s="1008" t="s">
        <v>4440</v>
      </c>
      <c r="E104" s="993">
        <v>301</v>
      </c>
      <c r="F104" s="1049" t="s">
        <v>4447</v>
      </c>
      <c r="G104" s="1002">
        <f t="shared" si="105"/>
        <v>100000000</v>
      </c>
      <c r="H104" s="1002"/>
      <c r="I104" s="1002"/>
      <c r="J104" s="1002"/>
      <c r="K104" s="1002"/>
      <c r="L104" s="1002"/>
      <c r="M104" s="1002"/>
      <c r="N104" s="1002"/>
      <c r="O104" s="1002"/>
      <c r="P104" s="1002"/>
      <c r="Q104" s="1002"/>
      <c r="R104" s="1002"/>
      <c r="S104" s="1002"/>
      <c r="T104" s="1002"/>
      <c r="U104" s="1002"/>
      <c r="V104" s="1002">
        <v>100000000</v>
      </c>
      <c r="W104" s="1002"/>
      <c r="X104" s="1002"/>
      <c r="Y104" s="1002"/>
      <c r="AA104" s="1005">
        <f t="shared" si="106"/>
        <v>0.8</v>
      </c>
      <c r="AB104" s="1002">
        <f t="shared" si="107"/>
        <v>80000000</v>
      </c>
      <c r="AC104" s="1002"/>
      <c r="AD104" s="1002"/>
      <c r="AE104" s="1002"/>
      <c r="AF104" s="1002"/>
      <c r="AG104" s="1002"/>
      <c r="AH104" s="1002"/>
      <c r="AI104" s="1002"/>
      <c r="AJ104" s="1002"/>
      <c r="AK104" s="1002"/>
      <c r="AL104" s="1002"/>
      <c r="AM104" s="1002"/>
      <c r="AN104" s="1002"/>
      <c r="AO104" s="1002"/>
      <c r="AP104" s="1002"/>
      <c r="AQ104" s="1002">
        <f>+'[7]ENERO 2016'!$Z$232</f>
        <v>80000000</v>
      </c>
      <c r="AR104" s="1002"/>
      <c r="AS104" s="1002"/>
      <c r="AT104" s="1002"/>
      <c r="AU104" s="1005">
        <f t="shared" si="108"/>
        <v>0.19999999999999996</v>
      </c>
      <c r="AV104" s="1002">
        <f t="shared" si="109"/>
        <v>20000000</v>
      </c>
      <c r="AW104" s="1002">
        <f t="shared" si="119"/>
        <v>0</v>
      </c>
      <c r="AX104" s="1002">
        <f t="shared" si="119"/>
        <v>0</v>
      </c>
      <c r="AY104" s="1002">
        <f t="shared" si="119"/>
        <v>0</v>
      </c>
      <c r="AZ104" s="1002">
        <f t="shared" si="110"/>
        <v>0</v>
      </c>
      <c r="BA104" s="1002">
        <f t="shared" si="110"/>
        <v>0</v>
      </c>
      <c r="BB104" s="1002">
        <f t="shared" si="110"/>
        <v>0</v>
      </c>
      <c r="BC104" s="1002">
        <f t="shared" si="110"/>
        <v>0</v>
      </c>
      <c r="BD104" s="1002">
        <f t="shared" si="110"/>
        <v>0</v>
      </c>
      <c r="BE104" s="1002">
        <f t="shared" si="110"/>
        <v>0</v>
      </c>
      <c r="BF104" s="1002">
        <f>+Q104-AL104</f>
        <v>0</v>
      </c>
      <c r="BG104" s="1002">
        <f t="shared" si="110"/>
        <v>0</v>
      </c>
      <c r="BH104" s="1002">
        <f t="shared" si="110"/>
        <v>0</v>
      </c>
      <c r="BI104" s="1002">
        <f t="shared" si="110"/>
        <v>0</v>
      </c>
      <c r="BJ104" s="1002">
        <f t="shared" si="110"/>
        <v>0</v>
      </c>
      <c r="BK104" s="1002">
        <f t="shared" si="110"/>
        <v>20000000</v>
      </c>
      <c r="BL104" s="1002"/>
      <c r="BM104" s="1002"/>
      <c r="BN104" s="1002">
        <f t="shared" si="111"/>
        <v>0</v>
      </c>
      <c r="BO104" s="1005">
        <f t="shared" si="112"/>
        <v>0</v>
      </c>
      <c r="BP104" s="1002">
        <f t="shared" si="113"/>
        <v>0</v>
      </c>
      <c r="BQ104" s="1002"/>
      <c r="BR104" s="1002"/>
      <c r="BS104" s="1002"/>
      <c r="BT104" s="1002"/>
      <c r="BU104" s="1002"/>
      <c r="BV104" s="1002"/>
      <c r="BW104" s="1002"/>
      <c r="BX104" s="1002"/>
      <c r="BY104" s="1002"/>
      <c r="BZ104" s="1002"/>
      <c r="CA104" s="1002"/>
      <c r="CB104" s="1002"/>
      <c r="CC104" s="1002"/>
      <c r="CD104" s="1002"/>
      <c r="CE104" s="1002"/>
      <c r="CF104" s="1002"/>
      <c r="CG104" s="1002"/>
      <c r="CH104" s="1002"/>
      <c r="CI104" s="1005">
        <f t="shared" si="114"/>
        <v>1</v>
      </c>
      <c r="CJ104" s="1002">
        <f t="shared" si="115"/>
        <v>100000000</v>
      </c>
      <c r="CK104" s="1002">
        <f t="shared" si="120"/>
        <v>0</v>
      </c>
      <c r="CL104" s="1002">
        <f t="shared" si="120"/>
        <v>0</v>
      </c>
      <c r="CM104" s="1002">
        <f t="shared" si="121"/>
        <v>0</v>
      </c>
      <c r="CN104" s="1002">
        <f t="shared" si="121"/>
        <v>0</v>
      </c>
      <c r="CO104" s="1002">
        <f t="shared" si="121"/>
        <v>0</v>
      </c>
      <c r="CP104" s="1002">
        <f t="shared" si="116"/>
        <v>0</v>
      </c>
      <c r="CQ104" s="1002">
        <f t="shared" si="124"/>
        <v>0</v>
      </c>
      <c r="CR104" s="1002">
        <f t="shared" si="124"/>
        <v>0</v>
      </c>
      <c r="CS104" s="1002">
        <f t="shared" si="116"/>
        <v>0</v>
      </c>
      <c r="CT104" s="1002">
        <f t="shared" si="117"/>
        <v>0</v>
      </c>
      <c r="CU104" s="1002">
        <f t="shared" si="117"/>
        <v>0</v>
      </c>
      <c r="CV104" s="1002">
        <f t="shared" si="117"/>
        <v>0</v>
      </c>
      <c r="CW104" s="1002">
        <f t="shared" si="118"/>
        <v>0</v>
      </c>
      <c r="CX104" s="1002">
        <f t="shared" si="118"/>
        <v>0</v>
      </c>
      <c r="CY104" s="1002">
        <f t="shared" si="118"/>
        <v>100000000</v>
      </c>
      <c r="CZ104" s="1002">
        <f t="shared" si="118"/>
        <v>0</v>
      </c>
      <c r="DA104" s="1002">
        <f t="shared" si="118"/>
        <v>0</v>
      </c>
      <c r="DB104" s="1002">
        <f t="shared" si="118"/>
        <v>0</v>
      </c>
    </row>
    <row r="105" spans="1:107" ht="30" customHeight="1" x14ac:dyDescent="0.25">
      <c r="A105" s="1504"/>
      <c r="B105" s="1041" t="s">
        <v>4388</v>
      </c>
      <c r="C105" s="852" t="s">
        <v>4457</v>
      </c>
      <c r="D105" s="1008" t="s">
        <v>4441</v>
      </c>
      <c r="E105" s="993">
        <v>301</v>
      </c>
      <c r="F105" s="1049" t="s">
        <v>4447</v>
      </c>
      <c r="G105" s="1002">
        <f t="shared" si="105"/>
        <v>50000000</v>
      </c>
      <c r="H105" s="1002"/>
      <c r="I105" s="1002">
        <v>50000000</v>
      </c>
      <c r="J105" s="1002"/>
      <c r="K105" s="1002"/>
      <c r="L105" s="1002"/>
      <c r="M105" s="1002"/>
      <c r="N105" s="1002"/>
      <c r="O105" s="1002"/>
      <c r="P105" s="1002"/>
      <c r="Q105" s="1002"/>
      <c r="R105" s="1002"/>
      <c r="S105" s="1002"/>
      <c r="T105" s="1002"/>
      <c r="U105" s="1002"/>
      <c r="V105" s="1002"/>
      <c r="W105" s="1002"/>
      <c r="X105" s="1002"/>
      <c r="Y105" s="1002"/>
      <c r="AA105" s="1005">
        <f t="shared" si="106"/>
        <v>0</v>
      </c>
      <c r="AB105" s="1002">
        <f t="shared" si="107"/>
        <v>0</v>
      </c>
      <c r="AC105" s="1002"/>
      <c r="AD105" s="1002"/>
      <c r="AE105" s="1002"/>
      <c r="AF105" s="1002"/>
      <c r="AG105" s="1002"/>
      <c r="AH105" s="1002"/>
      <c r="AI105" s="1002"/>
      <c r="AJ105" s="1002"/>
      <c r="AK105" s="1002"/>
      <c r="AL105" s="1002"/>
      <c r="AM105" s="1002"/>
      <c r="AN105" s="1002"/>
      <c r="AO105" s="1002"/>
      <c r="AP105" s="1002"/>
      <c r="AQ105" s="1002"/>
      <c r="AR105" s="1002"/>
      <c r="AS105" s="1002"/>
      <c r="AT105" s="1002"/>
      <c r="AU105" s="1005">
        <f t="shared" si="108"/>
        <v>1</v>
      </c>
      <c r="AV105" s="1002">
        <f t="shared" si="109"/>
        <v>50000000</v>
      </c>
      <c r="AW105" s="1002">
        <f t="shared" si="119"/>
        <v>0</v>
      </c>
      <c r="AX105" s="1002">
        <f t="shared" si="119"/>
        <v>50000000</v>
      </c>
      <c r="AY105" s="1002">
        <f t="shared" si="119"/>
        <v>0</v>
      </c>
      <c r="AZ105" s="1002">
        <f t="shared" si="110"/>
        <v>0</v>
      </c>
      <c r="BA105" s="1002">
        <f t="shared" si="110"/>
        <v>0</v>
      </c>
      <c r="BB105" s="1002">
        <f t="shared" si="110"/>
        <v>0</v>
      </c>
      <c r="BC105" s="1002">
        <f t="shared" si="110"/>
        <v>0</v>
      </c>
      <c r="BD105" s="1002">
        <f t="shared" si="110"/>
        <v>0</v>
      </c>
      <c r="BE105" s="1002">
        <f t="shared" si="110"/>
        <v>0</v>
      </c>
      <c r="BF105" s="1002">
        <f>+Q105-AL105</f>
        <v>0</v>
      </c>
      <c r="BG105" s="1002">
        <f t="shared" si="110"/>
        <v>0</v>
      </c>
      <c r="BH105" s="1002">
        <f t="shared" si="110"/>
        <v>0</v>
      </c>
      <c r="BI105" s="1002">
        <f t="shared" si="110"/>
        <v>0</v>
      </c>
      <c r="BJ105" s="1002">
        <f t="shared" si="110"/>
        <v>0</v>
      </c>
      <c r="BK105" s="1002">
        <f t="shared" si="110"/>
        <v>0</v>
      </c>
      <c r="BL105" s="1002"/>
      <c r="BM105" s="1002"/>
      <c r="BN105" s="1002">
        <f t="shared" si="111"/>
        <v>0</v>
      </c>
      <c r="BO105" s="1005">
        <f t="shared" si="112"/>
        <v>0</v>
      </c>
      <c r="BP105" s="1002">
        <f t="shared" si="113"/>
        <v>0</v>
      </c>
      <c r="BQ105" s="1002"/>
      <c r="BR105" s="1002"/>
      <c r="BS105" s="1002"/>
      <c r="BT105" s="1002"/>
      <c r="BU105" s="1002"/>
      <c r="BV105" s="1002"/>
      <c r="BW105" s="1002"/>
      <c r="BX105" s="1002"/>
      <c r="BY105" s="1002"/>
      <c r="BZ105" s="1002"/>
      <c r="CA105" s="1002"/>
      <c r="CB105" s="1002"/>
      <c r="CC105" s="1002"/>
      <c r="CD105" s="1002"/>
      <c r="CE105" s="1002"/>
      <c r="CF105" s="1002"/>
      <c r="CG105" s="1002"/>
      <c r="CH105" s="1002"/>
      <c r="CI105" s="1005">
        <f t="shared" si="114"/>
        <v>1</v>
      </c>
      <c r="CJ105" s="1002">
        <f t="shared" si="115"/>
        <v>50000000</v>
      </c>
      <c r="CK105" s="1002">
        <f t="shared" si="120"/>
        <v>0</v>
      </c>
      <c r="CL105" s="1002">
        <f t="shared" si="120"/>
        <v>50000000</v>
      </c>
      <c r="CM105" s="1002">
        <f t="shared" si="121"/>
        <v>0</v>
      </c>
      <c r="CN105" s="1002">
        <f t="shared" si="121"/>
        <v>0</v>
      </c>
      <c r="CO105" s="1002">
        <f t="shared" si="121"/>
        <v>0</v>
      </c>
      <c r="CP105" s="1002">
        <f>M105-BV105</f>
        <v>0</v>
      </c>
      <c r="CQ105" s="1002">
        <f t="shared" si="124"/>
        <v>0</v>
      </c>
      <c r="CR105" s="1002">
        <f t="shared" si="124"/>
        <v>0</v>
      </c>
      <c r="CS105" s="1002">
        <f t="shared" si="116"/>
        <v>0</v>
      </c>
      <c r="CT105" s="1002">
        <f t="shared" si="117"/>
        <v>0</v>
      </c>
      <c r="CU105" s="1002">
        <f t="shared" si="117"/>
        <v>0</v>
      </c>
      <c r="CV105" s="1002">
        <f t="shared" si="117"/>
        <v>0</v>
      </c>
      <c r="CW105" s="1002">
        <f t="shared" si="118"/>
        <v>0</v>
      </c>
      <c r="CX105" s="1002">
        <f t="shared" si="118"/>
        <v>0</v>
      </c>
      <c r="CY105" s="1002">
        <f t="shared" si="118"/>
        <v>0</v>
      </c>
      <c r="CZ105" s="1002">
        <f t="shared" si="118"/>
        <v>0</v>
      </c>
      <c r="DA105" s="1002">
        <f t="shared" si="118"/>
        <v>0</v>
      </c>
      <c r="DB105" s="1002">
        <f t="shared" si="118"/>
        <v>0</v>
      </c>
    </row>
    <row r="106" spans="1:107" s="948" customFormat="1" ht="24" customHeight="1" thickBot="1" x14ac:dyDescent="0.3">
      <c r="A106" s="1027"/>
      <c r="B106" s="1523" t="s">
        <v>4389</v>
      </c>
      <c r="C106" s="1524"/>
      <c r="D106" s="1524"/>
      <c r="E106" s="1524"/>
      <c r="F106" s="1525"/>
      <c r="G106" s="1003">
        <f t="shared" ref="G106:Y106" si="125">SUM(G91:G105)</f>
        <v>2515000000</v>
      </c>
      <c r="H106" s="1003">
        <f t="shared" si="125"/>
        <v>200000000</v>
      </c>
      <c r="I106" s="1003">
        <f t="shared" si="125"/>
        <v>318168096</v>
      </c>
      <c r="J106" s="1003">
        <f t="shared" si="125"/>
        <v>0</v>
      </c>
      <c r="K106" s="1003">
        <f t="shared" si="125"/>
        <v>701280247</v>
      </c>
      <c r="L106" s="1003">
        <f t="shared" si="125"/>
        <v>0</v>
      </c>
      <c r="M106" s="1003">
        <f t="shared" si="125"/>
        <v>0</v>
      </c>
      <c r="N106" s="1003">
        <f t="shared" si="125"/>
        <v>0</v>
      </c>
      <c r="O106" s="1003">
        <f t="shared" si="125"/>
        <v>0</v>
      </c>
      <c r="P106" s="1003">
        <f t="shared" si="125"/>
        <v>0</v>
      </c>
      <c r="Q106" s="1003">
        <f t="shared" si="125"/>
        <v>0</v>
      </c>
      <c r="R106" s="1003">
        <f t="shared" si="125"/>
        <v>0</v>
      </c>
      <c r="S106" s="1003">
        <f t="shared" si="125"/>
        <v>0</v>
      </c>
      <c r="T106" s="1003">
        <f t="shared" si="125"/>
        <v>0</v>
      </c>
      <c r="U106" s="1003">
        <f t="shared" si="125"/>
        <v>0</v>
      </c>
      <c r="V106" s="1003">
        <f t="shared" si="125"/>
        <v>1262551657</v>
      </c>
      <c r="W106" s="1003">
        <f t="shared" si="125"/>
        <v>0</v>
      </c>
      <c r="X106" s="1003">
        <f t="shared" si="125"/>
        <v>0</v>
      </c>
      <c r="Y106" s="1003">
        <f t="shared" si="125"/>
        <v>33000000</v>
      </c>
      <c r="AA106" s="1006">
        <f t="shared" si="106"/>
        <v>0.6688862333996024</v>
      </c>
      <c r="AB106" s="1003">
        <f>SUM(AB91:AB105)</f>
        <v>1682248877</v>
      </c>
      <c r="AC106" s="1003">
        <f>SUM(AC91:AC105)</f>
        <v>200000000</v>
      </c>
      <c r="AD106" s="1003">
        <f t="shared" ref="AD106:AT106" si="126">SUM(AD91:AD105)</f>
        <v>268168096</v>
      </c>
      <c r="AE106" s="1003">
        <f t="shared" si="126"/>
        <v>0</v>
      </c>
      <c r="AF106" s="1003">
        <f t="shared" si="126"/>
        <v>701280247</v>
      </c>
      <c r="AG106" s="1003">
        <f t="shared" si="126"/>
        <v>0</v>
      </c>
      <c r="AH106" s="1003">
        <f t="shared" si="126"/>
        <v>0</v>
      </c>
      <c r="AI106" s="1003">
        <f t="shared" si="126"/>
        <v>0</v>
      </c>
      <c r="AJ106" s="1003">
        <f t="shared" si="126"/>
        <v>0</v>
      </c>
      <c r="AK106" s="1003">
        <f t="shared" si="126"/>
        <v>0</v>
      </c>
      <c r="AL106" s="1003">
        <f t="shared" si="126"/>
        <v>0</v>
      </c>
      <c r="AM106" s="1003">
        <f t="shared" si="126"/>
        <v>0</v>
      </c>
      <c r="AN106" s="1003">
        <f t="shared" si="126"/>
        <v>0</v>
      </c>
      <c r="AO106" s="1003">
        <f t="shared" si="126"/>
        <v>0</v>
      </c>
      <c r="AP106" s="1003">
        <f t="shared" si="126"/>
        <v>0</v>
      </c>
      <c r="AQ106" s="1003">
        <f t="shared" si="126"/>
        <v>512800534</v>
      </c>
      <c r="AR106" s="1003">
        <f t="shared" si="126"/>
        <v>0</v>
      </c>
      <c r="AS106" s="1003">
        <f t="shared" si="126"/>
        <v>0</v>
      </c>
      <c r="AT106" s="1003">
        <f t="shared" si="126"/>
        <v>0</v>
      </c>
      <c r="AU106" s="1006">
        <f t="shared" si="108"/>
        <v>0.3311137666003976</v>
      </c>
      <c r="AV106" s="1003">
        <f>SUM(AV91:AV105)</f>
        <v>832751123</v>
      </c>
      <c r="AW106" s="1003">
        <f>SUM(AW91:AW105)</f>
        <v>0</v>
      </c>
      <c r="AX106" s="1003">
        <f t="shared" ref="AX106:BN106" si="127">SUM(AX91:AX105)</f>
        <v>50000000</v>
      </c>
      <c r="AY106" s="1003">
        <f t="shared" si="127"/>
        <v>0</v>
      </c>
      <c r="AZ106" s="1003">
        <f t="shared" si="127"/>
        <v>0</v>
      </c>
      <c r="BA106" s="1003">
        <f t="shared" si="127"/>
        <v>0</v>
      </c>
      <c r="BB106" s="1003">
        <f t="shared" si="127"/>
        <v>0</v>
      </c>
      <c r="BC106" s="1003">
        <f t="shared" si="127"/>
        <v>0</v>
      </c>
      <c r="BD106" s="1003">
        <f t="shared" si="127"/>
        <v>0</v>
      </c>
      <c r="BE106" s="1003">
        <f t="shared" si="127"/>
        <v>0</v>
      </c>
      <c r="BF106" s="1003">
        <f t="shared" si="127"/>
        <v>0</v>
      </c>
      <c r="BG106" s="1003">
        <f t="shared" si="127"/>
        <v>0</v>
      </c>
      <c r="BH106" s="1003">
        <f t="shared" si="127"/>
        <v>0</v>
      </c>
      <c r="BI106" s="1003">
        <f t="shared" si="127"/>
        <v>0</v>
      </c>
      <c r="BJ106" s="1003">
        <f t="shared" si="127"/>
        <v>0</v>
      </c>
      <c r="BK106" s="1003">
        <f t="shared" si="127"/>
        <v>749751123</v>
      </c>
      <c r="BL106" s="1003">
        <f t="shared" si="127"/>
        <v>0</v>
      </c>
      <c r="BM106" s="1003">
        <f t="shared" si="127"/>
        <v>0</v>
      </c>
      <c r="BN106" s="1003">
        <f t="shared" si="127"/>
        <v>33000000</v>
      </c>
      <c r="BO106" s="1006">
        <f t="shared" si="112"/>
        <v>1.3114099801192844E-2</v>
      </c>
      <c r="BP106" s="1003">
        <f>SUM(BP91:BP105)</f>
        <v>32981961</v>
      </c>
      <c r="BQ106" s="1003">
        <f>SUM(BQ91:BQ105)</f>
        <v>0</v>
      </c>
      <c r="BR106" s="1003">
        <f>SUM(BR91:BR105)</f>
        <v>0</v>
      </c>
      <c r="BS106" s="1003"/>
      <c r="BT106" s="1003">
        <f>SUM(BT91:BT105)</f>
        <v>0</v>
      </c>
      <c r="BU106" s="1003">
        <f>SUM(BU91:BU105)</f>
        <v>0</v>
      </c>
      <c r="BV106" s="1003"/>
      <c r="BW106" s="1003">
        <f t="shared" ref="BW106:CH106" si="128">SUM(BW91:BW105)</f>
        <v>0</v>
      </c>
      <c r="BX106" s="1003">
        <f t="shared" si="128"/>
        <v>0</v>
      </c>
      <c r="BY106" s="1003">
        <f t="shared" si="128"/>
        <v>0</v>
      </c>
      <c r="BZ106" s="1003">
        <f t="shared" si="128"/>
        <v>0</v>
      </c>
      <c r="CA106" s="1003">
        <f t="shared" si="128"/>
        <v>0</v>
      </c>
      <c r="CB106" s="1003">
        <f t="shared" si="128"/>
        <v>0</v>
      </c>
      <c r="CC106" s="1003">
        <f t="shared" si="128"/>
        <v>0</v>
      </c>
      <c r="CD106" s="1003">
        <f t="shared" si="128"/>
        <v>0</v>
      </c>
      <c r="CE106" s="1003">
        <f t="shared" si="128"/>
        <v>32981961</v>
      </c>
      <c r="CF106" s="1003">
        <f t="shared" si="128"/>
        <v>0</v>
      </c>
      <c r="CG106" s="1003">
        <f t="shared" si="128"/>
        <v>0</v>
      </c>
      <c r="CH106" s="1003">
        <f t="shared" si="128"/>
        <v>0</v>
      </c>
      <c r="CI106" s="1006">
        <f t="shared" si="114"/>
        <v>0.98688590019880718</v>
      </c>
      <c r="CJ106" s="1003">
        <f>SUM(CJ91:CJ105)</f>
        <v>2482018039</v>
      </c>
      <c r="CK106" s="1003">
        <f>SUM(CK91:CK105)</f>
        <v>200000000</v>
      </c>
      <c r="CL106" s="1003">
        <f t="shared" ref="CL106:DB106" si="129">SUM(CL91:CL105)</f>
        <v>318168096</v>
      </c>
      <c r="CM106" s="1003">
        <f t="shared" si="129"/>
        <v>0</v>
      </c>
      <c r="CN106" s="1003">
        <f t="shared" si="129"/>
        <v>701280247</v>
      </c>
      <c r="CO106" s="1003">
        <f t="shared" si="129"/>
        <v>0</v>
      </c>
      <c r="CP106" s="1003">
        <f t="shared" si="129"/>
        <v>0</v>
      </c>
      <c r="CQ106" s="1003">
        <f t="shared" si="129"/>
        <v>0</v>
      </c>
      <c r="CR106" s="1003">
        <f t="shared" si="129"/>
        <v>0</v>
      </c>
      <c r="CS106" s="1003">
        <f t="shared" si="129"/>
        <v>0</v>
      </c>
      <c r="CT106" s="1003">
        <f t="shared" si="129"/>
        <v>0</v>
      </c>
      <c r="CU106" s="1003">
        <f t="shared" si="129"/>
        <v>0</v>
      </c>
      <c r="CV106" s="1003">
        <f t="shared" si="129"/>
        <v>0</v>
      </c>
      <c r="CW106" s="1003">
        <f t="shared" si="129"/>
        <v>0</v>
      </c>
      <c r="CX106" s="1003">
        <f t="shared" si="129"/>
        <v>0</v>
      </c>
      <c r="CY106" s="1003">
        <f t="shared" si="129"/>
        <v>1229569696</v>
      </c>
      <c r="CZ106" s="1003">
        <f t="shared" si="129"/>
        <v>0</v>
      </c>
      <c r="DA106" s="1003">
        <f t="shared" si="129"/>
        <v>0</v>
      </c>
      <c r="DB106" s="1017">
        <f t="shared" si="129"/>
        <v>33000000</v>
      </c>
    </row>
    <row r="107" spans="1:107" ht="39" customHeight="1" thickTop="1" x14ac:dyDescent="0.25">
      <c r="A107" s="1497" t="s">
        <v>4610</v>
      </c>
      <c r="B107" s="1513" t="s">
        <v>4390</v>
      </c>
      <c r="C107" s="852" t="s">
        <v>4408</v>
      </c>
      <c r="D107" s="1008" t="s">
        <v>4553</v>
      </c>
      <c r="E107" s="991">
        <v>111</v>
      </c>
      <c r="F107" s="1049" t="s">
        <v>4551</v>
      </c>
      <c r="G107" s="1002">
        <f t="shared" ref="G107:G124" si="130">SUM(H107:Y107)</f>
        <v>2292025000</v>
      </c>
      <c r="H107" s="1002"/>
      <c r="I107" s="1002">
        <v>2264025000</v>
      </c>
      <c r="J107" s="1002"/>
      <c r="K107" s="1002"/>
      <c r="L107" s="1002"/>
      <c r="M107" s="1002"/>
      <c r="N107" s="1002"/>
      <c r="O107" s="1002"/>
      <c r="P107" s="1002"/>
      <c r="Q107" s="1002"/>
      <c r="R107" s="1002"/>
      <c r="S107" s="1002"/>
      <c r="T107" s="1002"/>
      <c r="U107" s="1002"/>
      <c r="V107" s="1002"/>
      <c r="W107" s="1002"/>
      <c r="X107" s="1002"/>
      <c r="Y107" s="1002">
        <v>28000000</v>
      </c>
      <c r="Z107" s="983"/>
      <c r="AA107" s="1005">
        <f t="shared" si="106"/>
        <v>5.8723832418930859E-2</v>
      </c>
      <c r="AB107" s="1002">
        <f t="shared" ref="AB107:AB124" si="131">SUM(AC107:AT107)</f>
        <v>134596492</v>
      </c>
      <c r="AC107" s="1002"/>
      <c r="AD107" s="1002">
        <f>+'[7]ENERO 2016'!$M$18</f>
        <v>134596492</v>
      </c>
      <c r="AE107" s="1002"/>
      <c r="AF107" s="1002"/>
      <c r="AG107" s="1002"/>
      <c r="AH107" s="1002"/>
      <c r="AI107" s="1002"/>
      <c r="AJ107" s="1002"/>
      <c r="AK107" s="1002"/>
      <c r="AL107" s="1002"/>
      <c r="AM107" s="1002"/>
      <c r="AN107" s="1002"/>
      <c r="AO107" s="1002"/>
      <c r="AP107" s="1002"/>
      <c r="AQ107" s="1002"/>
      <c r="AR107" s="1002"/>
      <c r="AS107" s="1002"/>
      <c r="AT107" s="1002"/>
      <c r="AU107" s="1005">
        <f t="shared" si="108"/>
        <v>0.94127616758106913</v>
      </c>
      <c r="AV107" s="1002">
        <f t="shared" ref="AV107:AV124" si="132">SUM(AW107:BN107)</f>
        <v>2157428508</v>
      </c>
      <c r="AW107" s="1002">
        <f t="shared" ref="AW107:BL124" si="133">H107-AC107</f>
        <v>0</v>
      </c>
      <c r="AX107" s="1002">
        <f t="shared" si="133"/>
        <v>2129428508</v>
      </c>
      <c r="AY107" s="1002">
        <f t="shared" si="133"/>
        <v>0</v>
      </c>
      <c r="AZ107" s="1002">
        <f t="shared" ref="AZ107:BK122" si="134">+K107-AF107</f>
        <v>0</v>
      </c>
      <c r="BA107" s="1002">
        <f t="shared" si="134"/>
        <v>0</v>
      </c>
      <c r="BB107" s="1002">
        <f t="shared" si="134"/>
        <v>0</v>
      </c>
      <c r="BC107" s="1002">
        <f t="shared" si="134"/>
        <v>0</v>
      </c>
      <c r="BD107" s="1002">
        <f t="shared" si="134"/>
        <v>0</v>
      </c>
      <c r="BE107" s="1002">
        <f t="shared" si="134"/>
        <v>0</v>
      </c>
      <c r="BF107" s="1002">
        <f t="shared" si="134"/>
        <v>0</v>
      </c>
      <c r="BG107" s="1002">
        <f t="shared" si="134"/>
        <v>0</v>
      </c>
      <c r="BH107" s="1002">
        <f t="shared" si="134"/>
        <v>0</v>
      </c>
      <c r="BI107" s="1002">
        <f t="shared" si="134"/>
        <v>0</v>
      </c>
      <c r="BJ107" s="1002">
        <f t="shared" si="134"/>
        <v>0</v>
      </c>
      <c r="BK107" s="1002">
        <f t="shared" si="134"/>
        <v>0</v>
      </c>
      <c r="BL107" s="1002"/>
      <c r="BM107" s="1002"/>
      <c r="BN107" s="1002">
        <f t="shared" ref="BN107:BN124" si="135">+Y107-AT107</f>
        <v>28000000</v>
      </c>
      <c r="BO107" s="1005">
        <f t="shared" si="112"/>
        <v>0</v>
      </c>
      <c r="BP107" s="1002">
        <f t="shared" ref="BP107:BP124" si="136">SUM(BQ107:CH107)</f>
        <v>0</v>
      </c>
      <c r="BQ107" s="1002"/>
      <c r="BR107" s="1002"/>
      <c r="BS107" s="1002"/>
      <c r="BT107" s="1002"/>
      <c r="BU107" s="1002"/>
      <c r="BV107" s="1002"/>
      <c r="BW107" s="1002"/>
      <c r="BX107" s="1002"/>
      <c r="BY107" s="1002"/>
      <c r="BZ107" s="1002"/>
      <c r="CA107" s="1002"/>
      <c r="CB107" s="1002"/>
      <c r="CC107" s="1002"/>
      <c r="CD107" s="1002"/>
      <c r="CE107" s="1002"/>
      <c r="CF107" s="1002"/>
      <c r="CG107" s="1002"/>
      <c r="CH107" s="1002"/>
      <c r="CI107" s="1005">
        <f t="shared" si="114"/>
        <v>1</v>
      </c>
      <c r="CJ107" s="1002">
        <f t="shared" ref="CJ107:CJ124" si="137">SUM(CK107:DB107)</f>
        <v>2292025000</v>
      </c>
      <c r="CK107" s="1002">
        <f t="shared" ref="CK107:CS122" si="138">H107-BQ107</f>
        <v>0</v>
      </c>
      <c r="CL107" s="1002">
        <f t="shared" si="138"/>
        <v>2264025000</v>
      </c>
      <c r="CM107" s="1002">
        <f t="shared" si="138"/>
        <v>0</v>
      </c>
      <c r="CN107" s="1002">
        <f t="shared" si="138"/>
        <v>0</v>
      </c>
      <c r="CO107" s="1002">
        <f t="shared" si="138"/>
        <v>0</v>
      </c>
      <c r="CP107" s="1002">
        <f t="shared" si="138"/>
        <v>0</v>
      </c>
      <c r="CQ107" s="1002">
        <f>+N107-BW107</f>
        <v>0</v>
      </c>
      <c r="CR107" s="1002">
        <f>+O107-BX107</f>
        <v>0</v>
      </c>
      <c r="CS107" s="1002">
        <f>+P107-BY107</f>
        <v>0</v>
      </c>
      <c r="CT107" s="1002">
        <f t="shared" ref="CT107:DB124" si="139">Q107-BZ107</f>
        <v>0</v>
      </c>
      <c r="CU107" s="1002">
        <f t="shared" si="139"/>
        <v>0</v>
      </c>
      <c r="CV107" s="1002">
        <f t="shared" si="139"/>
        <v>0</v>
      </c>
      <c r="CW107" s="1002">
        <f t="shared" ref="CW107:DB122" si="140">+T107-CC107</f>
        <v>0</v>
      </c>
      <c r="CX107" s="1002">
        <f t="shared" si="140"/>
        <v>0</v>
      </c>
      <c r="CY107" s="1002">
        <f t="shared" si="140"/>
        <v>0</v>
      </c>
      <c r="CZ107" s="1002">
        <f t="shared" si="140"/>
        <v>0</v>
      </c>
      <c r="DA107" s="1002">
        <f t="shared" si="140"/>
        <v>0</v>
      </c>
      <c r="DB107" s="1002">
        <f t="shared" si="140"/>
        <v>28000000</v>
      </c>
    </row>
    <row r="108" spans="1:107" s="203" customFormat="1" ht="36" customHeight="1" x14ac:dyDescent="0.25">
      <c r="A108" s="1495"/>
      <c r="B108" s="1493"/>
      <c r="C108" s="1035" t="s">
        <v>4409</v>
      </c>
      <c r="D108" s="1008" t="s">
        <v>4554</v>
      </c>
      <c r="E108" s="993">
        <v>111</v>
      </c>
      <c r="F108" s="1049" t="s">
        <v>4552</v>
      </c>
      <c r="G108" s="1030">
        <f>SUM(H108:Y108)</f>
        <v>1022041034</v>
      </c>
      <c r="H108" s="1030"/>
      <c r="I108" s="1030">
        <v>982978733</v>
      </c>
      <c r="J108" s="1030">
        <v>39062301</v>
      </c>
      <c r="K108" s="1030"/>
      <c r="L108" s="1030"/>
      <c r="M108" s="1030"/>
      <c r="N108" s="1030"/>
      <c r="O108" s="1030"/>
      <c r="P108" s="1030"/>
      <c r="Q108" s="1030"/>
      <c r="R108" s="1030"/>
      <c r="S108" s="1030"/>
      <c r="T108" s="1030"/>
      <c r="U108" s="1030"/>
      <c r="V108" s="1030"/>
      <c r="W108" s="1030"/>
      <c r="X108" s="1030"/>
      <c r="Y108" s="1030"/>
      <c r="Z108" s="1033"/>
      <c r="AA108" s="1031">
        <f t="shared" si="106"/>
        <v>0</v>
      </c>
      <c r="AB108" s="1030">
        <f t="shared" si="131"/>
        <v>0</v>
      </c>
      <c r="AC108" s="1030"/>
      <c r="AD108" s="1030"/>
      <c r="AE108" s="1030"/>
      <c r="AF108" s="1030"/>
      <c r="AG108" s="1030"/>
      <c r="AH108" s="1030"/>
      <c r="AI108" s="1030"/>
      <c r="AJ108" s="1030"/>
      <c r="AK108" s="1030"/>
      <c r="AL108" s="1030"/>
      <c r="AM108" s="1030"/>
      <c r="AN108" s="1030"/>
      <c r="AO108" s="1030"/>
      <c r="AP108" s="1030"/>
      <c r="AQ108" s="1030"/>
      <c r="AR108" s="1030"/>
      <c r="AS108" s="1030"/>
      <c r="AT108" s="1030"/>
      <c r="AU108" s="1031">
        <f t="shared" si="108"/>
        <v>1</v>
      </c>
      <c r="AV108" s="1030">
        <f t="shared" si="132"/>
        <v>1022041034</v>
      </c>
      <c r="AW108" s="1030">
        <f t="shared" si="133"/>
        <v>0</v>
      </c>
      <c r="AX108" s="1030">
        <f t="shared" si="133"/>
        <v>982978733</v>
      </c>
      <c r="AY108" s="1030">
        <f t="shared" si="133"/>
        <v>39062301</v>
      </c>
      <c r="AZ108" s="1030">
        <f t="shared" si="134"/>
        <v>0</v>
      </c>
      <c r="BA108" s="1030">
        <f t="shared" si="134"/>
        <v>0</v>
      </c>
      <c r="BB108" s="1002">
        <f t="shared" si="134"/>
        <v>0</v>
      </c>
      <c r="BC108" s="1030">
        <f t="shared" si="134"/>
        <v>0</v>
      </c>
      <c r="BD108" s="1030">
        <f t="shared" si="134"/>
        <v>0</v>
      </c>
      <c r="BE108" s="1030">
        <f t="shared" si="134"/>
        <v>0</v>
      </c>
      <c r="BF108" s="1030">
        <f t="shared" si="134"/>
        <v>0</v>
      </c>
      <c r="BG108" s="1030">
        <f t="shared" si="134"/>
        <v>0</v>
      </c>
      <c r="BH108" s="1030">
        <f t="shared" si="134"/>
        <v>0</v>
      </c>
      <c r="BI108" s="1030">
        <f t="shared" si="134"/>
        <v>0</v>
      </c>
      <c r="BJ108" s="1030">
        <f t="shared" si="134"/>
        <v>0</v>
      </c>
      <c r="BK108" s="1030">
        <f t="shared" si="134"/>
        <v>0</v>
      </c>
      <c r="BL108" s="1030"/>
      <c r="BM108" s="1030"/>
      <c r="BN108" s="1030">
        <f t="shared" si="135"/>
        <v>0</v>
      </c>
      <c r="BO108" s="1031">
        <f t="shared" si="112"/>
        <v>0</v>
      </c>
      <c r="BP108" s="1030">
        <f t="shared" si="136"/>
        <v>0</v>
      </c>
      <c r="BQ108" s="1030"/>
      <c r="BR108" s="1030"/>
      <c r="BS108" s="1030"/>
      <c r="BT108" s="1030"/>
      <c r="BU108" s="1030"/>
      <c r="BV108" s="1030"/>
      <c r="BW108" s="1030"/>
      <c r="BX108" s="1030"/>
      <c r="BY108" s="1030"/>
      <c r="BZ108" s="1030"/>
      <c r="CA108" s="1030"/>
      <c r="CB108" s="1030"/>
      <c r="CC108" s="1030"/>
      <c r="CD108" s="1030"/>
      <c r="CE108" s="1030"/>
      <c r="CF108" s="1030"/>
      <c r="CG108" s="1030"/>
      <c r="CH108" s="1030"/>
      <c r="CI108" s="1031">
        <f t="shared" si="114"/>
        <v>1</v>
      </c>
      <c r="CJ108" s="1030">
        <f t="shared" si="137"/>
        <v>1022041034</v>
      </c>
      <c r="CK108" s="1002">
        <f t="shared" si="138"/>
        <v>0</v>
      </c>
      <c r="CL108" s="1030">
        <f t="shared" si="138"/>
        <v>982978733</v>
      </c>
      <c r="CM108" s="1030">
        <f t="shared" si="138"/>
        <v>39062301</v>
      </c>
      <c r="CN108" s="1030">
        <f t="shared" si="138"/>
        <v>0</v>
      </c>
      <c r="CO108" s="1030">
        <f t="shared" si="138"/>
        <v>0</v>
      </c>
      <c r="CP108" s="1002">
        <f t="shared" si="138"/>
        <v>0</v>
      </c>
      <c r="CQ108" s="1030">
        <f t="shared" ref="CQ108:CS124" si="141">+N108-BW108</f>
        <v>0</v>
      </c>
      <c r="CR108" s="1030">
        <f t="shared" si="141"/>
        <v>0</v>
      </c>
      <c r="CS108" s="1002">
        <f t="shared" si="141"/>
        <v>0</v>
      </c>
      <c r="CT108" s="1030">
        <f t="shared" si="139"/>
        <v>0</v>
      </c>
      <c r="CU108" s="1030">
        <f t="shared" si="139"/>
        <v>0</v>
      </c>
      <c r="CV108" s="1030">
        <f t="shared" si="139"/>
        <v>0</v>
      </c>
      <c r="CW108" s="1030">
        <f t="shared" si="140"/>
        <v>0</v>
      </c>
      <c r="CX108" s="1030">
        <f t="shared" si="140"/>
        <v>0</v>
      </c>
      <c r="CY108" s="1030">
        <f t="shared" si="140"/>
        <v>0</v>
      </c>
      <c r="CZ108" s="1030">
        <f t="shared" si="140"/>
        <v>0</v>
      </c>
      <c r="DA108" s="1002">
        <f t="shared" si="140"/>
        <v>0</v>
      </c>
      <c r="DB108" s="1030">
        <f t="shared" si="140"/>
        <v>0</v>
      </c>
    </row>
    <row r="109" spans="1:107" ht="37.5" customHeight="1" x14ac:dyDescent="0.25">
      <c r="A109" s="1495"/>
      <c r="B109" s="1494"/>
      <c r="C109" s="852" t="s">
        <v>4410</v>
      </c>
      <c r="D109" s="1008" t="s">
        <v>4555</v>
      </c>
      <c r="E109" s="991">
        <v>111</v>
      </c>
      <c r="F109" s="1049" t="s">
        <v>4552</v>
      </c>
      <c r="G109" s="1002">
        <f t="shared" si="130"/>
        <v>200000000</v>
      </c>
      <c r="H109" s="1002"/>
      <c r="I109" s="1002"/>
      <c r="J109" s="1002">
        <v>59490931</v>
      </c>
      <c r="K109" s="1002"/>
      <c r="L109" s="1002"/>
      <c r="M109" s="1002"/>
      <c r="N109" s="1002"/>
      <c r="O109" s="1002"/>
      <c r="P109" s="1002"/>
      <c r="Q109" s="1002">
        <v>140509069</v>
      </c>
      <c r="R109" s="1002"/>
      <c r="S109" s="1002"/>
      <c r="T109" s="1002"/>
      <c r="U109" s="1002"/>
      <c r="V109" s="1002"/>
      <c r="W109" s="1002"/>
      <c r="X109" s="1002"/>
      <c r="Y109" s="1002"/>
      <c r="Z109" s="983"/>
      <c r="AA109" s="1005">
        <f t="shared" si="106"/>
        <v>0</v>
      </c>
      <c r="AB109" s="1002">
        <f t="shared" si="131"/>
        <v>0</v>
      </c>
      <c r="AC109" s="1002"/>
      <c r="AD109" s="1002"/>
      <c r="AE109" s="1002"/>
      <c r="AF109" s="1002"/>
      <c r="AG109" s="1002"/>
      <c r="AH109" s="1002"/>
      <c r="AI109" s="1002"/>
      <c r="AJ109" s="1002"/>
      <c r="AK109" s="1002"/>
      <c r="AL109" s="1002"/>
      <c r="AM109" s="1002"/>
      <c r="AN109" s="1002"/>
      <c r="AO109" s="1002"/>
      <c r="AP109" s="1002"/>
      <c r="AQ109" s="1002"/>
      <c r="AR109" s="1002"/>
      <c r="AS109" s="1002"/>
      <c r="AT109" s="1002"/>
      <c r="AU109" s="1005">
        <f t="shared" si="108"/>
        <v>1</v>
      </c>
      <c r="AV109" s="1002">
        <f t="shared" si="132"/>
        <v>200000000</v>
      </c>
      <c r="AW109" s="1002">
        <f t="shared" si="133"/>
        <v>0</v>
      </c>
      <c r="AX109" s="1002">
        <f t="shared" si="133"/>
        <v>0</v>
      </c>
      <c r="AY109" s="1002">
        <f t="shared" si="133"/>
        <v>59490931</v>
      </c>
      <c r="AZ109" s="1002">
        <f t="shared" si="134"/>
        <v>0</v>
      </c>
      <c r="BA109" s="1002">
        <f t="shared" si="134"/>
        <v>0</v>
      </c>
      <c r="BB109" s="1002">
        <f t="shared" si="134"/>
        <v>0</v>
      </c>
      <c r="BC109" s="1002">
        <f t="shared" si="134"/>
        <v>0</v>
      </c>
      <c r="BD109" s="1002">
        <f t="shared" si="134"/>
        <v>0</v>
      </c>
      <c r="BE109" s="1002">
        <f t="shared" si="134"/>
        <v>0</v>
      </c>
      <c r="BF109" s="1002">
        <f t="shared" si="134"/>
        <v>140509069</v>
      </c>
      <c r="BG109" s="1002">
        <f t="shared" si="134"/>
        <v>0</v>
      </c>
      <c r="BH109" s="1002">
        <f t="shared" si="134"/>
        <v>0</v>
      </c>
      <c r="BI109" s="1002">
        <f t="shared" si="134"/>
        <v>0</v>
      </c>
      <c r="BJ109" s="1002">
        <f t="shared" si="134"/>
        <v>0</v>
      </c>
      <c r="BK109" s="1002">
        <f t="shared" si="134"/>
        <v>0</v>
      </c>
      <c r="BL109" s="1002"/>
      <c r="BM109" s="1002"/>
      <c r="BN109" s="1002">
        <f t="shared" si="135"/>
        <v>0</v>
      </c>
      <c r="BO109" s="1005">
        <f t="shared" si="112"/>
        <v>0</v>
      </c>
      <c r="BP109" s="1002">
        <f t="shared" si="136"/>
        <v>0</v>
      </c>
      <c r="BQ109" s="1002"/>
      <c r="BR109" s="1002"/>
      <c r="BS109" s="1002"/>
      <c r="BT109" s="1002"/>
      <c r="BU109" s="1002"/>
      <c r="BV109" s="1002"/>
      <c r="BW109" s="1002"/>
      <c r="BX109" s="1002"/>
      <c r="BY109" s="1002"/>
      <c r="BZ109" s="1002"/>
      <c r="CA109" s="1002"/>
      <c r="CB109" s="1002"/>
      <c r="CC109" s="1002"/>
      <c r="CD109" s="1002"/>
      <c r="CE109" s="1002"/>
      <c r="CF109" s="1002"/>
      <c r="CG109" s="1002"/>
      <c r="CH109" s="1002"/>
      <c r="CI109" s="1005">
        <f t="shared" si="114"/>
        <v>1</v>
      </c>
      <c r="CJ109" s="1002">
        <f t="shared" si="137"/>
        <v>200000000</v>
      </c>
      <c r="CK109" s="1002">
        <f t="shared" si="138"/>
        <v>0</v>
      </c>
      <c r="CL109" s="1002">
        <f t="shared" si="138"/>
        <v>0</v>
      </c>
      <c r="CM109" s="1002">
        <f t="shared" si="138"/>
        <v>59490931</v>
      </c>
      <c r="CN109" s="1002">
        <f t="shared" si="138"/>
        <v>0</v>
      </c>
      <c r="CO109" s="1002">
        <f t="shared" si="138"/>
        <v>0</v>
      </c>
      <c r="CP109" s="1002">
        <f t="shared" si="138"/>
        <v>0</v>
      </c>
      <c r="CQ109" s="1002">
        <f t="shared" si="141"/>
        <v>0</v>
      </c>
      <c r="CR109" s="1002">
        <f t="shared" si="141"/>
        <v>0</v>
      </c>
      <c r="CS109" s="1002">
        <f t="shared" si="141"/>
        <v>0</v>
      </c>
      <c r="CT109" s="1002">
        <f t="shared" si="139"/>
        <v>140509069</v>
      </c>
      <c r="CU109" s="1002">
        <f t="shared" si="139"/>
        <v>0</v>
      </c>
      <c r="CV109" s="1002">
        <f t="shared" si="139"/>
        <v>0</v>
      </c>
      <c r="CW109" s="1002">
        <f t="shared" si="140"/>
        <v>0</v>
      </c>
      <c r="CX109" s="1002">
        <f t="shared" si="140"/>
        <v>0</v>
      </c>
      <c r="CY109" s="1002">
        <f t="shared" si="140"/>
        <v>0</v>
      </c>
      <c r="CZ109" s="1002">
        <f t="shared" si="140"/>
        <v>0</v>
      </c>
      <c r="DA109" s="1002">
        <f t="shared" si="140"/>
        <v>0</v>
      </c>
      <c r="DB109" s="1002">
        <f t="shared" si="140"/>
        <v>0</v>
      </c>
      <c r="DC109" s="1016"/>
    </row>
    <row r="110" spans="1:107" ht="42" customHeight="1" x14ac:dyDescent="0.25">
      <c r="A110" s="1495"/>
      <c r="B110" s="1492" t="s">
        <v>4391</v>
      </c>
      <c r="C110" s="852" t="s">
        <v>4411</v>
      </c>
      <c r="D110" s="1008" t="s">
        <v>4556</v>
      </c>
      <c r="E110" s="991">
        <v>211</v>
      </c>
      <c r="F110" s="1049" t="s">
        <v>4552</v>
      </c>
      <c r="G110" s="1002">
        <f t="shared" si="130"/>
        <v>2300000000</v>
      </c>
      <c r="H110" s="1002"/>
      <c r="I110" s="1002">
        <v>2300000000</v>
      </c>
      <c r="J110" s="1002"/>
      <c r="K110" s="1002"/>
      <c r="L110" s="1002"/>
      <c r="M110" s="1002"/>
      <c r="N110" s="1002"/>
      <c r="O110" s="1002"/>
      <c r="P110" s="1002"/>
      <c r="Q110" s="1002"/>
      <c r="R110" s="1002"/>
      <c r="S110" s="1002"/>
      <c r="T110" s="1002"/>
      <c r="U110" s="1002"/>
      <c r="V110" s="1002"/>
      <c r="W110" s="1002"/>
      <c r="X110" s="1002"/>
      <c r="Y110" s="1002"/>
      <c r="AA110" s="1005">
        <f t="shared" si="106"/>
        <v>0.13001986086956521</v>
      </c>
      <c r="AB110" s="1002">
        <f t="shared" si="131"/>
        <v>299045680</v>
      </c>
      <c r="AC110" s="1002"/>
      <c r="AD110" s="1002">
        <f>+'[7]ENERO 2016'!$M$43</f>
        <v>299045680</v>
      </c>
      <c r="AE110" s="1002"/>
      <c r="AF110" s="1002"/>
      <c r="AG110" s="1002"/>
      <c r="AH110" s="1002"/>
      <c r="AI110" s="1002"/>
      <c r="AJ110" s="1002"/>
      <c r="AK110" s="1002"/>
      <c r="AL110" s="1002"/>
      <c r="AM110" s="1002"/>
      <c r="AN110" s="1002"/>
      <c r="AO110" s="1002"/>
      <c r="AP110" s="1002"/>
      <c r="AQ110" s="1002"/>
      <c r="AR110" s="1002"/>
      <c r="AS110" s="1002"/>
      <c r="AT110" s="1002"/>
      <c r="AU110" s="1005">
        <f t="shared" si="108"/>
        <v>0.86998013913043482</v>
      </c>
      <c r="AV110" s="1002">
        <f t="shared" si="132"/>
        <v>2000954320</v>
      </c>
      <c r="AW110" s="1002">
        <f t="shared" si="133"/>
        <v>0</v>
      </c>
      <c r="AX110" s="1002">
        <f t="shared" si="133"/>
        <v>2000954320</v>
      </c>
      <c r="AY110" s="1002">
        <f t="shared" si="133"/>
        <v>0</v>
      </c>
      <c r="AZ110" s="1002">
        <f t="shared" si="134"/>
        <v>0</v>
      </c>
      <c r="BA110" s="1002">
        <f t="shared" si="134"/>
        <v>0</v>
      </c>
      <c r="BB110" s="1002">
        <f t="shared" si="134"/>
        <v>0</v>
      </c>
      <c r="BC110" s="1002">
        <f t="shared" si="134"/>
        <v>0</v>
      </c>
      <c r="BD110" s="1002">
        <f t="shared" si="134"/>
        <v>0</v>
      </c>
      <c r="BE110" s="1002">
        <f t="shared" si="134"/>
        <v>0</v>
      </c>
      <c r="BF110" s="1002">
        <f t="shared" si="134"/>
        <v>0</v>
      </c>
      <c r="BG110" s="1002">
        <f t="shared" si="134"/>
        <v>0</v>
      </c>
      <c r="BH110" s="1002">
        <f t="shared" si="134"/>
        <v>0</v>
      </c>
      <c r="BI110" s="1002">
        <f t="shared" si="134"/>
        <v>0</v>
      </c>
      <c r="BJ110" s="1002">
        <f t="shared" si="134"/>
        <v>0</v>
      </c>
      <c r="BK110" s="1002">
        <f t="shared" si="134"/>
        <v>0</v>
      </c>
      <c r="BL110" s="1002"/>
      <c r="BM110" s="1002">
        <f t="shared" ref="BM110:BM121" si="142">+X110-AS110</f>
        <v>0</v>
      </c>
      <c r="BN110" s="1002">
        <f t="shared" si="135"/>
        <v>0</v>
      </c>
      <c r="BO110" s="1005">
        <f t="shared" si="112"/>
        <v>0</v>
      </c>
      <c r="BP110" s="1002">
        <f t="shared" si="136"/>
        <v>0</v>
      </c>
      <c r="BQ110" s="1002"/>
      <c r="BR110" s="1002"/>
      <c r="BS110" s="1002"/>
      <c r="BT110" s="1002"/>
      <c r="BU110" s="1002"/>
      <c r="BV110" s="1002"/>
      <c r="BW110" s="1002"/>
      <c r="BX110" s="1002"/>
      <c r="BY110" s="1002"/>
      <c r="BZ110" s="1002"/>
      <c r="CA110" s="1002"/>
      <c r="CB110" s="1002"/>
      <c r="CC110" s="1002"/>
      <c r="CD110" s="1002"/>
      <c r="CE110" s="1002"/>
      <c r="CF110" s="1002"/>
      <c r="CG110" s="1002"/>
      <c r="CH110" s="1002"/>
      <c r="CI110" s="1005">
        <f t="shared" si="114"/>
        <v>1</v>
      </c>
      <c r="CJ110" s="1002">
        <f t="shared" si="137"/>
        <v>2300000000</v>
      </c>
      <c r="CK110" s="1002">
        <f t="shared" si="138"/>
        <v>0</v>
      </c>
      <c r="CL110" s="1002">
        <f t="shared" si="138"/>
        <v>2300000000</v>
      </c>
      <c r="CM110" s="1002">
        <f t="shared" si="138"/>
        <v>0</v>
      </c>
      <c r="CN110" s="1002">
        <f t="shared" si="138"/>
        <v>0</v>
      </c>
      <c r="CO110" s="1002">
        <f t="shared" si="138"/>
        <v>0</v>
      </c>
      <c r="CP110" s="1002">
        <f t="shared" si="138"/>
        <v>0</v>
      </c>
      <c r="CQ110" s="1002">
        <f t="shared" si="141"/>
        <v>0</v>
      </c>
      <c r="CR110" s="1002">
        <f t="shared" si="141"/>
        <v>0</v>
      </c>
      <c r="CS110" s="1002">
        <f t="shared" si="141"/>
        <v>0</v>
      </c>
      <c r="CT110" s="1002">
        <f t="shared" si="139"/>
        <v>0</v>
      </c>
      <c r="CU110" s="1002">
        <f t="shared" si="139"/>
        <v>0</v>
      </c>
      <c r="CV110" s="1002">
        <f t="shared" si="139"/>
        <v>0</v>
      </c>
      <c r="CW110" s="1002">
        <f t="shared" si="140"/>
        <v>0</v>
      </c>
      <c r="CX110" s="1002">
        <f t="shared" si="140"/>
        <v>0</v>
      </c>
      <c r="CY110" s="1002">
        <f t="shared" si="140"/>
        <v>0</v>
      </c>
      <c r="CZ110" s="1002">
        <f t="shared" si="140"/>
        <v>0</v>
      </c>
      <c r="DA110" s="1002">
        <f t="shared" si="140"/>
        <v>0</v>
      </c>
      <c r="DB110" s="1002">
        <f t="shared" si="140"/>
        <v>0</v>
      </c>
    </row>
    <row r="111" spans="1:107" ht="39.75" customHeight="1" x14ac:dyDescent="0.25">
      <c r="A111" s="1495"/>
      <c r="B111" s="1493"/>
      <c r="C111" s="852" t="s">
        <v>4412</v>
      </c>
      <c r="D111" s="1008" t="s">
        <v>4557</v>
      </c>
      <c r="E111" s="991">
        <v>211</v>
      </c>
      <c r="F111" s="1049" t="s">
        <v>4552</v>
      </c>
      <c r="G111" s="1002">
        <f t="shared" si="130"/>
        <v>300000000</v>
      </c>
      <c r="H111" s="1002"/>
      <c r="I111" s="1002">
        <v>170000000</v>
      </c>
      <c r="J111" s="1002"/>
      <c r="K111" s="1002"/>
      <c r="L111" s="1002"/>
      <c r="M111" s="1002"/>
      <c r="N111" s="1002"/>
      <c r="O111" s="1002"/>
      <c r="P111" s="1002"/>
      <c r="Q111" s="1002"/>
      <c r="R111" s="1002"/>
      <c r="S111" s="1002">
        <v>130000000</v>
      </c>
      <c r="T111" s="1002"/>
      <c r="U111" s="1002"/>
      <c r="V111" s="1002"/>
      <c r="W111" s="1002"/>
      <c r="X111" s="1002"/>
      <c r="Y111" s="1002"/>
      <c r="AA111" s="1005">
        <f t="shared" si="106"/>
        <v>0</v>
      </c>
      <c r="AB111" s="1002">
        <f t="shared" si="131"/>
        <v>0</v>
      </c>
      <c r="AC111" s="1002"/>
      <c r="AD111" s="1002"/>
      <c r="AE111" s="1002"/>
      <c r="AF111" s="1002"/>
      <c r="AG111" s="1002"/>
      <c r="AH111" s="1002"/>
      <c r="AI111" s="1002"/>
      <c r="AJ111" s="1002"/>
      <c r="AK111" s="1002"/>
      <c r="AL111" s="1002"/>
      <c r="AM111" s="1002"/>
      <c r="AN111" s="1002"/>
      <c r="AO111" s="1002"/>
      <c r="AP111" s="1002"/>
      <c r="AQ111" s="1002"/>
      <c r="AR111" s="1002"/>
      <c r="AS111" s="1002"/>
      <c r="AT111" s="1002"/>
      <c r="AU111" s="1005">
        <f t="shared" si="108"/>
        <v>1</v>
      </c>
      <c r="AV111" s="1002">
        <f t="shared" si="132"/>
        <v>300000000</v>
      </c>
      <c r="AW111" s="1002">
        <f t="shared" si="133"/>
        <v>0</v>
      </c>
      <c r="AX111" s="1002">
        <f t="shared" si="133"/>
        <v>170000000</v>
      </c>
      <c r="AY111" s="1002">
        <f t="shared" si="133"/>
        <v>0</v>
      </c>
      <c r="AZ111" s="1002">
        <f t="shared" si="134"/>
        <v>0</v>
      </c>
      <c r="BA111" s="1002">
        <f t="shared" si="134"/>
        <v>0</v>
      </c>
      <c r="BB111" s="1002">
        <f t="shared" si="134"/>
        <v>0</v>
      </c>
      <c r="BC111" s="1002">
        <f t="shared" si="134"/>
        <v>0</v>
      </c>
      <c r="BD111" s="1002">
        <f t="shared" si="134"/>
        <v>0</v>
      </c>
      <c r="BE111" s="1002">
        <f t="shared" si="134"/>
        <v>0</v>
      </c>
      <c r="BF111" s="1002">
        <f t="shared" si="134"/>
        <v>0</v>
      </c>
      <c r="BG111" s="1002">
        <f t="shared" si="134"/>
        <v>0</v>
      </c>
      <c r="BH111" s="1002">
        <f t="shared" si="134"/>
        <v>130000000</v>
      </c>
      <c r="BI111" s="1002">
        <f t="shared" si="134"/>
        <v>0</v>
      </c>
      <c r="BJ111" s="1002">
        <f t="shared" si="134"/>
        <v>0</v>
      </c>
      <c r="BK111" s="1002">
        <f t="shared" si="134"/>
        <v>0</v>
      </c>
      <c r="BL111" s="1002"/>
      <c r="BM111" s="1002">
        <f t="shared" si="142"/>
        <v>0</v>
      </c>
      <c r="BN111" s="1002">
        <f t="shared" si="135"/>
        <v>0</v>
      </c>
      <c r="BO111" s="1005">
        <f t="shared" si="112"/>
        <v>0</v>
      </c>
      <c r="BP111" s="1002">
        <f t="shared" si="136"/>
        <v>0</v>
      </c>
      <c r="BQ111" s="1002"/>
      <c r="BR111" s="1002"/>
      <c r="BS111" s="1002"/>
      <c r="BT111" s="1002"/>
      <c r="BU111" s="1002"/>
      <c r="BV111" s="1002"/>
      <c r="BW111" s="1002"/>
      <c r="BX111" s="1002"/>
      <c r="BY111" s="1002"/>
      <c r="BZ111" s="1002"/>
      <c r="CA111" s="1002"/>
      <c r="CB111" s="1002"/>
      <c r="CC111" s="1002"/>
      <c r="CD111" s="1002"/>
      <c r="CE111" s="1002"/>
      <c r="CF111" s="1002"/>
      <c r="CG111" s="1002"/>
      <c r="CH111" s="1002"/>
      <c r="CI111" s="1005">
        <f t="shared" si="114"/>
        <v>1</v>
      </c>
      <c r="CJ111" s="1002">
        <f t="shared" si="137"/>
        <v>300000000</v>
      </c>
      <c r="CK111" s="1002">
        <f t="shared" si="138"/>
        <v>0</v>
      </c>
      <c r="CL111" s="1002">
        <f t="shared" si="138"/>
        <v>170000000</v>
      </c>
      <c r="CM111" s="1002">
        <f t="shared" si="138"/>
        <v>0</v>
      </c>
      <c r="CN111" s="1002">
        <f t="shared" si="138"/>
        <v>0</v>
      </c>
      <c r="CO111" s="1002">
        <f t="shared" si="138"/>
        <v>0</v>
      </c>
      <c r="CP111" s="1002">
        <f t="shared" si="138"/>
        <v>0</v>
      </c>
      <c r="CQ111" s="1002">
        <f t="shared" si="141"/>
        <v>0</v>
      </c>
      <c r="CR111" s="1002">
        <f t="shared" si="141"/>
        <v>0</v>
      </c>
      <c r="CS111" s="1002">
        <f t="shared" si="141"/>
        <v>0</v>
      </c>
      <c r="CT111" s="1002">
        <f t="shared" si="139"/>
        <v>0</v>
      </c>
      <c r="CU111" s="1002">
        <f t="shared" si="139"/>
        <v>0</v>
      </c>
      <c r="CV111" s="1002">
        <f t="shared" si="139"/>
        <v>130000000</v>
      </c>
      <c r="CW111" s="1002">
        <f t="shared" si="140"/>
        <v>0</v>
      </c>
      <c r="CX111" s="1002">
        <f t="shared" si="140"/>
        <v>0</v>
      </c>
      <c r="CY111" s="1002">
        <f t="shared" si="140"/>
        <v>0</v>
      </c>
      <c r="CZ111" s="1002">
        <f t="shared" si="140"/>
        <v>0</v>
      </c>
      <c r="DA111" s="1002">
        <f t="shared" si="140"/>
        <v>0</v>
      </c>
      <c r="DB111" s="1002">
        <f t="shared" si="140"/>
        <v>0</v>
      </c>
    </row>
    <row r="112" spans="1:107" s="203" customFormat="1" ht="36" customHeight="1" x14ac:dyDescent="0.25">
      <c r="A112" s="1495"/>
      <c r="B112" s="1493"/>
      <c r="C112" s="1035" t="s">
        <v>4413</v>
      </c>
      <c r="D112" s="1008" t="s">
        <v>4558</v>
      </c>
      <c r="E112" s="993">
        <v>211</v>
      </c>
      <c r="F112" s="1049" t="s">
        <v>4562</v>
      </c>
      <c r="G112" s="1030">
        <f t="shared" si="130"/>
        <v>459535209</v>
      </c>
      <c r="H112" s="149"/>
      <c r="I112" s="1030">
        <v>453535209</v>
      </c>
      <c r="J112" s="1002"/>
      <c r="K112" s="1002"/>
      <c r="L112" s="1002"/>
      <c r="M112" s="1002"/>
      <c r="N112" s="1002"/>
      <c r="O112" s="1002"/>
      <c r="P112" s="1002"/>
      <c r="Q112" s="1002"/>
      <c r="R112" s="1002"/>
      <c r="S112" s="1002"/>
      <c r="T112" s="1002"/>
      <c r="U112" s="1002"/>
      <c r="V112" s="1002"/>
      <c r="W112" s="1002"/>
      <c r="X112" s="1002"/>
      <c r="Y112" s="1002">
        <v>6000000</v>
      </c>
      <c r="AA112" s="1031">
        <f t="shared" si="106"/>
        <v>0</v>
      </c>
      <c r="AB112" s="1030">
        <f t="shared" si="131"/>
        <v>0</v>
      </c>
      <c r="AC112" s="1030"/>
      <c r="AD112" s="1030"/>
      <c r="AE112" s="1030"/>
      <c r="AF112" s="1030"/>
      <c r="AG112" s="1030"/>
      <c r="AH112" s="1030"/>
      <c r="AI112" s="1030"/>
      <c r="AJ112" s="1030"/>
      <c r="AK112" s="1030"/>
      <c r="AL112" s="1030"/>
      <c r="AM112" s="1030"/>
      <c r="AN112" s="1030"/>
      <c r="AO112" s="1030"/>
      <c r="AP112" s="1030"/>
      <c r="AQ112" s="1030"/>
      <c r="AR112" s="1030"/>
      <c r="AS112" s="1030"/>
      <c r="AT112" s="1030"/>
      <c r="AU112" s="1031">
        <f t="shared" si="108"/>
        <v>1</v>
      </c>
      <c r="AV112" s="1030">
        <f t="shared" si="132"/>
        <v>459535209</v>
      </c>
      <c r="AW112" s="1030">
        <f t="shared" si="133"/>
        <v>0</v>
      </c>
      <c r="AX112" s="1030">
        <f t="shared" si="133"/>
        <v>453535209</v>
      </c>
      <c r="AY112" s="1030">
        <f t="shared" si="133"/>
        <v>0</v>
      </c>
      <c r="AZ112" s="1030">
        <f t="shared" si="134"/>
        <v>0</v>
      </c>
      <c r="BA112" s="1030">
        <f t="shared" si="134"/>
        <v>0</v>
      </c>
      <c r="BB112" s="1002">
        <f t="shared" si="134"/>
        <v>0</v>
      </c>
      <c r="BC112" s="1030">
        <f t="shared" si="134"/>
        <v>0</v>
      </c>
      <c r="BD112" s="1030">
        <f t="shared" si="134"/>
        <v>0</v>
      </c>
      <c r="BE112" s="1030">
        <f t="shared" si="134"/>
        <v>0</v>
      </c>
      <c r="BF112" s="1030">
        <f t="shared" si="134"/>
        <v>0</v>
      </c>
      <c r="BG112" s="1030">
        <f t="shared" si="134"/>
        <v>0</v>
      </c>
      <c r="BH112" s="1030">
        <f t="shared" si="134"/>
        <v>0</v>
      </c>
      <c r="BI112" s="1030">
        <f t="shared" si="134"/>
        <v>0</v>
      </c>
      <c r="BJ112" s="1030">
        <f t="shared" si="134"/>
        <v>0</v>
      </c>
      <c r="BK112" s="1030">
        <f t="shared" si="134"/>
        <v>0</v>
      </c>
      <c r="BL112" s="1030"/>
      <c r="BM112" s="1030">
        <f t="shared" si="142"/>
        <v>0</v>
      </c>
      <c r="BN112" s="1030">
        <f t="shared" si="135"/>
        <v>6000000</v>
      </c>
      <c r="BO112" s="1031">
        <f t="shared" si="112"/>
        <v>0</v>
      </c>
      <c r="BP112" s="1030">
        <f t="shared" si="136"/>
        <v>0</v>
      </c>
      <c r="BQ112" s="1030"/>
      <c r="BR112" s="1030"/>
      <c r="BS112" s="1030"/>
      <c r="BT112" s="1030"/>
      <c r="BU112" s="1030"/>
      <c r="BV112" s="1030"/>
      <c r="BW112" s="1030"/>
      <c r="BX112" s="1030"/>
      <c r="BY112" s="1030"/>
      <c r="BZ112" s="1030"/>
      <c r="CA112" s="1030"/>
      <c r="CB112" s="1030"/>
      <c r="CC112" s="1030"/>
      <c r="CD112" s="1030"/>
      <c r="CE112" s="1030"/>
      <c r="CF112" s="1030"/>
      <c r="CG112" s="1030"/>
      <c r="CH112" s="1030"/>
      <c r="CI112" s="1031">
        <f t="shared" si="114"/>
        <v>1</v>
      </c>
      <c r="CJ112" s="1030">
        <f t="shared" si="137"/>
        <v>459535209</v>
      </c>
      <c r="CK112" s="1002">
        <f t="shared" si="138"/>
        <v>0</v>
      </c>
      <c r="CL112" s="1030">
        <f t="shared" si="138"/>
        <v>453535209</v>
      </c>
      <c r="CM112" s="1030">
        <f t="shared" si="138"/>
        <v>0</v>
      </c>
      <c r="CN112" s="1030">
        <f t="shared" si="138"/>
        <v>0</v>
      </c>
      <c r="CO112" s="1030">
        <f t="shared" si="138"/>
        <v>0</v>
      </c>
      <c r="CP112" s="1002">
        <f t="shared" si="138"/>
        <v>0</v>
      </c>
      <c r="CQ112" s="1030">
        <f t="shared" si="141"/>
        <v>0</v>
      </c>
      <c r="CR112" s="1030">
        <f t="shared" si="141"/>
        <v>0</v>
      </c>
      <c r="CS112" s="1002">
        <f t="shared" si="141"/>
        <v>0</v>
      </c>
      <c r="CT112" s="1030">
        <f t="shared" si="139"/>
        <v>0</v>
      </c>
      <c r="CU112" s="1030">
        <f t="shared" si="139"/>
        <v>0</v>
      </c>
      <c r="CV112" s="1030">
        <f t="shared" si="139"/>
        <v>0</v>
      </c>
      <c r="CW112" s="1030">
        <f t="shared" si="140"/>
        <v>0</v>
      </c>
      <c r="CX112" s="1030">
        <f t="shared" si="140"/>
        <v>0</v>
      </c>
      <c r="CY112" s="1030">
        <f t="shared" si="140"/>
        <v>0</v>
      </c>
      <c r="CZ112" s="1030">
        <f t="shared" si="140"/>
        <v>0</v>
      </c>
      <c r="DA112" s="1030">
        <f t="shared" si="140"/>
        <v>0</v>
      </c>
      <c r="DB112" s="1030">
        <f t="shared" si="140"/>
        <v>6000000</v>
      </c>
    </row>
    <row r="113" spans="1:106" ht="69.75" customHeight="1" x14ac:dyDescent="0.25">
      <c r="A113" s="1495"/>
      <c r="B113" s="1493"/>
      <c r="C113" s="852" t="s">
        <v>4414</v>
      </c>
      <c r="D113" s="1008" t="s">
        <v>4559</v>
      </c>
      <c r="E113" s="991">
        <v>211</v>
      </c>
      <c r="F113" s="1049" t="s">
        <v>4563</v>
      </c>
      <c r="G113" s="1002">
        <f t="shared" si="130"/>
        <v>405607498</v>
      </c>
      <c r="H113" s="944"/>
      <c r="I113" s="1002">
        <v>300000000</v>
      </c>
      <c r="J113" s="1002"/>
      <c r="K113" s="1002"/>
      <c r="L113" s="1002"/>
      <c r="M113" s="1002"/>
      <c r="N113" s="1002"/>
      <c r="O113" s="1002"/>
      <c r="P113" s="1002"/>
      <c r="Q113" s="1002"/>
      <c r="R113" s="1002"/>
      <c r="S113" s="1002"/>
      <c r="T113" s="1002"/>
      <c r="U113" s="1002"/>
      <c r="V113" s="1002"/>
      <c r="W113" s="1002"/>
      <c r="X113" s="1002"/>
      <c r="Y113" s="1002">
        <v>105607498</v>
      </c>
      <c r="AA113" s="1005">
        <f t="shared" si="106"/>
        <v>0</v>
      </c>
      <c r="AB113" s="1002">
        <f t="shared" si="131"/>
        <v>0</v>
      </c>
      <c r="AC113" s="1002"/>
      <c r="AD113" s="1002"/>
      <c r="AE113" s="1002"/>
      <c r="AF113" s="1002"/>
      <c r="AG113" s="1002"/>
      <c r="AH113" s="1002"/>
      <c r="AI113" s="1002"/>
      <c r="AJ113" s="1002"/>
      <c r="AK113" s="1002"/>
      <c r="AL113" s="1002"/>
      <c r="AM113" s="1002"/>
      <c r="AN113" s="1002"/>
      <c r="AO113" s="1002"/>
      <c r="AP113" s="1002"/>
      <c r="AQ113" s="1002"/>
      <c r="AR113" s="1002"/>
      <c r="AS113" s="1002"/>
      <c r="AT113" s="1002"/>
      <c r="AU113" s="1005">
        <f t="shared" si="108"/>
        <v>1</v>
      </c>
      <c r="AV113" s="1002">
        <f t="shared" si="132"/>
        <v>405607498</v>
      </c>
      <c r="AW113" s="1002">
        <f t="shared" si="133"/>
        <v>0</v>
      </c>
      <c r="AX113" s="1002">
        <f t="shared" si="133"/>
        <v>300000000</v>
      </c>
      <c r="AY113" s="1002">
        <f t="shared" si="133"/>
        <v>0</v>
      </c>
      <c r="AZ113" s="1002">
        <f t="shared" si="134"/>
        <v>0</v>
      </c>
      <c r="BA113" s="1002">
        <f t="shared" si="134"/>
        <v>0</v>
      </c>
      <c r="BB113" s="1002">
        <f t="shared" si="134"/>
        <v>0</v>
      </c>
      <c r="BC113" s="1002">
        <f t="shared" si="134"/>
        <v>0</v>
      </c>
      <c r="BD113" s="1002">
        <f t="shared" si="134"/>
        <v>0</v>
      </c>
      <c r="BE113" s="1002">
        <f t="shared" si="134"/>
        <v>0</v>
      </c>
      <c r="BF113" s="1002">
        <f t="shared" si="134"/>
        <v>0</v>
      </c>
      <c r="BG113" s="1002">
        <f t="shared" si="134"/>
        <v>0</v>
      </c>
      <c r="BH113" s="1002">
        <f t="shared" si="134"/>
        <v>0</v>
      </c>
      <c r="BI113" s="1002">
        <f t="shared" si="134"/>
        <v>0</v>
      </c>
      <c r="BJ113" s="1002">
        <f t="shared" si="134"/>
        <v>0</v>
      </c>
      <c r="BK113" s="1002">
        <f t="shared" si="134"/>
        <v>0</v>
      </c>
      <c r="BL113" s="1002"/>
      <c r="BM113" s="1002">
        <f t="shared" si="142"/>
        <v>0</v>
      </c>
      <c r="BN113" s="1002">
        <f t="shared" si="135"/>
        <v>105607498</v>
      </c>
      <c r="BO113" s="1005">
        <f t="shared" si="112"/>
        <v>0</v>
      </c>
      <c r="BP113" s="1002">
        <f t="shared" si="136"/>
        <v>0</v>
      </c>
      <c r="BQ113" s="1002"/>
      <c r="BR113" s="1002"/>
      <c r="BS113" s="1002"/>
      <c r="BT113" s="1002"/>
      <c r="BU113" s="1002"/>
      <c r="BV113" s="1002"/>
      <c r="BW113" s="1002"/>
      <c r="BX113" s="1002"/>
      <c r="BY113" s="1002"/>
      <c r="BZ113" s="1002"/>
      <c r="CA113" s="1002"/>
      <c r="CB113" s="1002"/>
      <c r="CC113" s="1002"/>
      <c r="CD113" s="1002"/>
      <c r="CE113" s="1002"/>
      <c r="CF113" s="1002"/>
      <c r="CG113" s="1002"/>
      <c r="CH113" s="1002"/>
      <c r="CI113" s="1005">
        <f t="shared" si="114"/>
        <v>1</v>
      </c>
      <c r="CJ113" s="1002">
        <f t="shared" si="137"/>
        <v>405607498</v>
      </c>
      <c r="CK113" s="1002">
        <f t="shared" si="138"/>
        <v>0</v>
      </c>
      <c r="CL113" s="1002">
        <f t="shared" si="138"/>
        <v>300000000</v>
      </c>
      <c r="CM113" s="1002">
        <f t="shared" si="138"/>
        <v>0</v>
      </c>
      <c r="CN113" s="1002">
        <f t="shared" si="138"/>
        <v>0</v>
      </c>
      <c r="CO113" s="1002">
        <f t="shared" si="138"/>
        <v>0</v>
      </c>
      <c r="CP113" s="1002">
        <f t="shared" si="138"/>
        <v>0</v>
      </c>
      <c r="CQ113" s="1002">
        <f t="shared" si="141"/>
        <v>0</v>
      </c>
      <c r="CR113" s="1002">
        <f t="shared" si="141"/>
        <v>0</v>
      </c>
      <c r="CS113" s="1002">
        <f t="shared" si="141"/>
        <v>0</v>
      </c>
      <c r="CT113" s="1002">
        <f t="shared" si="139"/>
        <v>0</v>
      </c>
      <c r="CU113" s="1002">
        <f t="shared" si="139"/>
        <v>0</v>
      </c>
      <c r="CV113" s="1002">
        <f t="shared" si="139"/>
        <v>0</v>
      </c>
      <c r="CW113" s="1002">
        <f t="shared" si="140"/>
        <v>0</v>
      </c>
      <c r="CX113" s="1002">
        <f t="shared" si="140"/>
        <v>0</v>
      </c>
      <c r="CY113" s="1002">
        <f t="shared" si="140"/>
        <v>0</v>
      </c>
      <c r="CZ113" s="1002">
        <f t="shared" si="140"/>
        <v>0</v>
      </c>
      <c r="DA113" s="1002">
        <f t="shared" si="140"/>
        <v>0</v>
      </c>
      <c r="DB113" s="1002">
        <f t="shared" si="140"/>
        <v>105607498</v>
      </c>
    </row>
    <row r="114" spans="1:106" ht="66.75" customHeight="1" x14ac:dyDescent="0.25">
      <c r="A114" s="1495"/>
      <c r="B114" s="1493"/>
      <c r="C114" s="852" t="s">
        <v>4415</v>
      </c>
      <c r="D114" s="1008" t="s">
        <v>4442</v>
      </c>
      <c r="E114" s="991">
        <v>211</v>
      </c>
      <c r="F114" s="1049" t="s">
        <v>4563</v>
      </c>
      <c r="G114" s="1002">
        <f t="shared" si="130"/>
        <v>97318981</v>
      </c>
      <c r="H114" s="944"/>
      <c r="I114" s="1002">
        <v>50000000</v>
      </c>
      <c r="J114" s="1002"/>
      <c r="K114" s="1002"/>
      <c r="L114" s="1002"/>
      <c r="M114" s="1002"/>
      <c r="N114" s="1002"/>
      <c r="O114" s="1002"/>
      <c r="P114" s="1002"/>
      <c r="Q114" s="1002"/>
      <c r="R114" s="1002"/>
      <c r="S114" s="1002"/>
      <c r="T114" s="1002"/>
      <c r="U114" s="1002"/>
      <c r="V114" s="1002"/>
      <c r="W114" s="1002"/>
      <c r="X114" s="1002"/>
      <c r="Y114" s="1002">
        <v>47318981</v>
      </c>
      <c r="AA114" s="1005">
        <f t="shared" si="106"/>
        <v>0</v>
      </c>
      <c r="AB114" s="1002">
        <f t="shared" si="131"/>
        <v>0</v>
      </c>
      <c r="AC114" s="1002"/>
      <c r="AD114" s="1002"/>
      <c r="AE114" s="1002"/>
      <c r="AF114" s="1002"/>
      <c r="AG114" s="1002"/>
      <c r="AH114" s="1002"/>
      <c r="AI114" s="1002"/>
      <c r="AJ114" s="1002"/>
      <c r="AK114" s="1002"/>
      <c r="AL114" s="1002"/>
      <c r="AM114" s="1002"/>
      <c r="AN114" s="1002"/>
      <c r="AO114" s="1002"/>
      <c r="AP114" s="1002"/>
      <c r="AQ114" s="1002"/>
      <c r="AR114" s="1002"/>
      <c r="AS114" s="1002"/>
      <c r="AT114" s="1002"/>
      <c r="AU114" s="1005">
        <f t="shared" si="108"/>
        <v>1</v>
      </c>
      <c r="AV114" s="1002">
        <f t="shared" si="132"/>
        <v>97318981</v>
      </c>
      <c r="AW114" s="1002">
        <f t="shared" si="133"/>
        <v>0</v>
      </c>
      <c r="AX114" s="1002">
        <f t="shared" si="133"/>
        <v>50000000</v>
      </c>
      <c r="AY114" s="1002">
        <f t="shared" si="133"/>
        <v>0</v>
      </c>
      <c r="AZ114" s="1002">
        <f t="shared" si="134"/>
        <v>0</v>
      </c>
      <c r="BA114" s="1002">
        <f t="shared" si="134"/>
        <v>0</v>
      </c>
      <c r="BB114" s="1002">
        <f t="shared" si="134"/>
        <v>0</v>
      </c>
      <c r="BC114" s="1002">
        <f t="shared" si="134"/>
        <v>0</v>
      </c>
      <c r="BD114" s="1002">
        <f t="shared" si="134"/>
        <v>0</v>
      </c>
      <c r="BE114" s="1002">
        <f t="shared" si="134"/>
        <v>0</v>
      </c>
      <c r="BF114" s="1002">
        <f t="shared" si="134"/>
        <v>0</v>
      </c>
      <c r="BG114" s="1002">
        <f t="shared" si="134"/>
        <v>0</v>
      </c>
      <c r="BH114" s="1002">
        <f t="shared" si="134"/>
        <v>0</v>
      </c>
      <c r="BI114" s="1002">
        <f t="shared" si="134"/>
        <v>0</v>
      </c>
      <c r="BJ114" s="1002">
        <f t="shared" si="134"/>
        <v>0</v>
      </c>
      <c r="BK114" s="1002">
        <f t="shared" si="134"/>
        <v>0</v>
      </c>
      <c r="BL114" s="1002"/>
      <c r="BM114" s="1002">
        <f t="shared" si="142"/>
        <v>0</v>
      </c>
      <c r="BN114" s="1002">
        <f t="shared" si="135"/>
        <v>47318981</v>
      </c>
      <c r="BO114" s="1005">
        <f t="shared" si="112"/>
        <v>0</v>
      </c>
      <c r="BP114" s="1002">
        <f t="shared" si="136"/>
        <v>0</v>
      </c>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5">
        <f t="shared" si="114"/>
        <v>1</v>
      </c>
      <c r="CJ114" s="1002">
        <f t="shared" si="137"/>
        <v>97318981</v>
      </c>
      <c r="CK114" s="1002">
        <f t="shared" si="138"/>
        <v>0</v>
      </c>
      <c r="CL114" s="1002">
        <f t="shared" si="138"/>
        <v>50000000</v>
      </c>
      <c r="CM114" s="1002">
        <f t="shared" si="138"/>
        <v>0</v>
      </c>
      <c r="CN114" s="1002">
        <f t="shared" si="138"/>
        <v>0</v>
      </c>
      <c r="CO114" s="1002">
        <f t="shared" si="138"/>
        <v>0</v>
      </c>
      <c r="CP114" s="1002">
        <f t="shared" si="138"/>
        <v>0</v>
      </c>
      <c r="CQ114" s="1002">
        <f t="shared" si="141"/>
        <v>0</v>
      </c>
      <c r="CR114" s="1002">
        <f t="shared" si="141"/>
        <v>0</v>
      </c>
      <c r="CS114" s="1002">
        <f>+P114-BY114</f>
        <v>0</v>
      </c>
      <c r="CT114" s="1002">
        <f t="shared" si="139"/>
        <v>0</v>
      </c>
      <c r="CU114" s="1002">
        <f t="shared" si="139"/>
        <v>0</v>
      </c>
      <c r="CV114" s="1002">
        <f t="shared" si="139"/>
        <v>0</v>
      </c>
      <c r="CW114" s="1002">
        <f t="shared" si="140"/>
        <v>0</v>
      </c>
      <c r="CX114" s="1002">
        <f t="shared" si="140"/>
        <v>0</v>
      </c>
      <c r="CY114" s="1002">
        <f t="shared" si="140"/>
        <v>0</v>
      </c>
      <c r="CZ114" s="1002">
        <f t="shared" si="140"/>
        <v>0</v>
      </c>
      <c r="DA114" s="1002">
        <f t="shared" si="140"/>
        <v>0</v>
      </c>
      <c r="DB114" s="1002">
        <f t="shared" si="140"/>
        <v>47318981</v>
      </c>
    </row>
    <row r="115" spans="1:106" ht="24.75" customHeight="1" x14ac:dyDescent="0.25">
      <c r="A115" s="1495"/>
      <c r="B115" s="1493"/>
      <c r="C115" s="852" t="s">
        <v>4416</v>
      </c>
      <c r="D115" s="1008" t="s">
        <v>4560</v>
      </c>
      <c r="E115" s="991">
        <v>211</v>
      </c>
      <c r="F115" s="1049" t="s">
        <v>4319</v>
      </c>
      <c r="G115" s="1002">
        <f t="shared" si="130"/>
        <v>3000000</v>
      </c>
      <c r="H115" s="944"/>
      <c r="I115" s="1002"/>
      <c r="J115" s="1002"/>
      <c r="K115" s="1002"/>
      <c r="L115" s="1002"/>
      <c r="M115" s="1002"/>
      <c r="N115" s="1002"/>
      <c r="O115" s="1002"/>
      <c r="P115" s="1002"/>
      <c r="Q115" s="1002"/>
      <c r="R115" s="1002"/>
      <c r="S115" s="1002"/>
      <c r="T115" s="1002"/>
      <c r="U115" s="1002"/>
      <c r="V115" s="1002"/>
      <c r="W115" s="1002"/>
      <c r="X115" s="1002"/>
      <c r="Y115" s="1002">
        <v>3000000</v>
      </c>
      <c r="AA115" s="1005">
        <f t="shared" si="106"/>
        <v>0.33333333333333331</v>
      </c>
      <c r="AB115" s="1002">
        <f t="shared" si="131"/>
        <v>1000000</v>
      </c>
      <c r="AC115" s="1002"/>
      <c r="AD115" s="1002"/>
      <c r="AE115" s="1002"/>
      <c r="AF115" s="1002"/>
      <c r="AG115" s="1002"/>
      <c r="AH115" s="1002"/>
      <c r="AI115" s="1002"/>
      <c r="AJ115" s="1002"/>
      <c r="AK115" s="1002"/>
      <c r="AL115" s="1002"/>
      <c r="AM115" s="1002"/>
      <c r="AN115" s="1002"/>
      <c r="AO115" s="1002"/>
      <c r="AP115" s="1002"/>
      <c r="AQ115" s="1002"/>
      <c r="AR115" s="1002"/>
      <c r="AS115" s="1002"/>
      <c r="AT115" s="1002">
        <f>+'[7]ENERO 2016'!$G$70</f>
        <v>1000000</v>
      </c>
      <c r="AU115" s="1005">
        <f t="shared" si="108"/>
        <v>0.66666666666666674</v>
      </c>
      <c r="AV115" s="1002">
        <f t="shared" si="132"/>
        <v>2000000</v>
      </c>
      <c r="AW115" s="1002">
        <f t="shared" si="133"/>
        <v>0</v>
      </c>
      <c r="AX115" s="1002">
        <f t="shared" si="133"/>
        <v>0</v>
      </c>
      <c r="AY115" s="1002">
        <f t="shared" si="133"/>
        <v>0</v>
      </c>
      <c r="AZ115" s="1002">
        <f t="shared" si="134"/>
        <v>0</v>
      </c>
      <c r="BA115" s="1002">
        <f t="shared" si="134"/>
        <v>0</v>
      </c>
      <c r="BB115" s="1002">
        <f t="shared" si="134"/>
        <v>0</v>
      </c>
      <c r="BC115" s="1002">
        <f t="shared" si="134"/>
        <v>0</v>
      </c>
      <c r="BD115" s="1002">
        <f t="shared" si="134"/>
        <v>0</v>
      </c>
      <c r="BE115" s="1002">
        <f t="shared" si="134"/>
        <v>0</v>
      </c>
      <c r="BF115" s="1002">
        <f t="shared" si="134"/>
        <v>0</v>
      </c>
      <c r="BG115" s="1002">
        <f t="shared" si="134"/>
        <v>0</v>
      </c>
      <c r="BH115" s="1002">
        <f t="shared" si="134"/>
        <v>0</v>
      </c>
      <c r="BI115" s="1002">
        <f t="shared" si="134"/>
        <v>0</v>
      </c>
      <c r="BJ115" s="1002">
        <f t="shared" si="134"/>
        <v>0</v>
      </c>
      <c r="BK115" s="1002">
        <f t="shared" si="134"/>
        <v>0</v>
      </c>
      <c r="BL115" s="1002"/>
      <c r="BM115" s="1002">
        <f t="shared" si="142"/>
        <v>0</v>
      </c>
      <c r="BN115" s="1002">
        <f t="shared" si="135"/>
        <v>2000000</v>
      </c>
      <c r="BO115" s="1005">
        <f t="shared" si="112"/>
        <v>0</v>
      </c>
      <c r="BP115" s="1002">
        <f t="shared" si="136"/>
        <v>0</v>
      </c>
      <c r="BQ115" s="1002"/>
      <c r="BR115" s="1002"/>
      <c r="BS115" s="1002"/>
      <c r="BT115" s="1002"/>
      <c r="BU115" s="1002"/>
      <c r="BV115" s="1002"/>
      <c r="BW115" s="1002"/>
      <c r="BX115" s="1002"/>
      <c r="BY115" s="1002"/>
      <c r="BZ115" s="1002"/>
      <c r="CA115" s="1002"/>
      <c r="CB115" s="1002"/>
      <c r="CC115" s="1002"/>
      <c r="CD115" s="1002"/>
      <c r="CE115" s="1002"/>
      <c r="CF115" s="1002"/>
      <c r="CG115" s="1002"/>
      <c r="CH115" s="1002"/>
      <c r="CI115" s="1005">
        <f t="shared" si="114"/>
        <v>1</v>
      </c>
      <c r="CJ115" s="1002">
        <f t="shared" si="137"/>
        <v>3000000</v>
      </c>
      <c r="CK115" s="1002">
        <f t="shared" si="138"/>
        <v>0</v>
      </c>
      <c r="CL115" s="1002">
        <f t="shared" si="138"/>
        <v>0</v>
      </c>
      <c r="CM115" s="1002">
        <f t="shared" si="138"/>
        <v>0</v>
      </c>
      <c r="CN115" s="1002">
        <f t="shared" si="138"/>
        <v>0</v>
      </c>
      <c r="CO115" s="1002">
        <f t="shared" si="138"/>
        <v>0</v>
      </c>
      <c r="CP115" s="1002">
        <f t="shared" si="138"/>
        <v>0</v>
      </c>
      <c r="CQ115" s="1002">
        <f t="shared" si="141"/>
        <v>0</v>
      </c>
      <c r="CR115" s="1002">
        <f t="shared" si="141"/>
        <v>0</v>
      </c>
      <c r="CS115" s="1002">
        <f t="shared" si="141"/>
        <v>0</v>
      </c>
      <c r="CT115" s="1002">
        <f t="shared" si="139"/>
        <v>0</v>
      </c>
      <c r="CU115" s="1002">
        <f t="shared" si="139"/>
        <v>0</v>
      </c>
      <c r="CV115" s="1002">
        <f t="shared" si="139"/>
        <v>0</v>
      </c>
      <c r="CW115" s="1002">
        <f t="shared" si="140"/>
        <v>0</v>
      </c>
      <c r="CX115" s="1002">
        <f t="shared" si="140"/>
        <v>0</v>
      </c>
      <c r="CY115" s="1002">
        <f t="shared" si="140"/>
        <v>0</v>
      </c>
      <c r="CZ115" s="1002">
        <f t="shared" si="140"/>
        <v>0</v>
      </c>
      <c r="DA115" s="1002">
        <f t="shared" si="140"/>
        <v>0</v>
      </c>
      <c r="DB115" s="1002">
        <f t="shared" si="140"/>
        <v>3000000</v>
      </c>
    </row>
    <row r="116" spans="1:106" ht="39" customHeight="1" x14ac:dyDescent="0.25">
      <c r="A116" s="1495"/>
      <c r="B116" s="1493"/>
      <c r="C116" s="852" t="s">
        <v>4417</v>
      </c>
      <c r="D116" s="1008" t="s">
        <v>4561</v>
      </c>
      <c r="E116" s="991">
        <v>211</v>
      </c>
      <c r="F116" s="1049" t="s">
        <v>4451</v>
      </c>
      <c r="G116" s="1002">
        <f t="shared" si="130"/>
        <v>5000000</v>
      </c>
      <c r="H116" s="944"/>
      <c r="I116" s="1002"/>
      <c r="J116" s="1002"/>
      <c r="K116" s="1002"/>
      <c r="L116" s="1002"/>
      <c r="M116" s="1002"/>
      <c r="N116" s="1002"/>
      <c r="O116" s="1002"/>
      <c r="P116" s="1002"/>
      <c r="Q116" s="1002"/>
      <c r="R116" s="1002"/>
      <c r="S116" s="1002"/>
      <c r="T116" s="1002"/>
      <c r="U116" s="1002"/>
      <c r="V116" s="1002"/>
      <c r="W116" s="1002"/>
      <c r="X116" s="1002"/>
      <c r="Y116" s="1002">
        <v>5000000</v>
      </c>
      <c r="AA116" s="1005">
        <f t="shared" si="106"/>
        <v>0</v>
      </c>
      <c r="AB116" s="1002">
        <f t="shared" si="131"/>
        <v>0</v>
      </c>
      <c r="AC116" s="1002"/>
      <c r="AD116" s="1002"/>
      <c r="AE116" s="1002"/>
      <c r="AF116" s="1002"/>
      <c r="AG116" s="1002"/>
      <c r="AH116" s="1002"/>
      <c r="AI116" s="1002"/>
      <c r="AJ116" s="1002"/>
      <c r="AK116" s="1002"/>
      <c r="AL116" s="1002"/>
      <c r="AM116" s="1002"/>
      <c r="AN116" s="1002"/>
      <c r="AO116" s="1002"/>
      <c r="AP116" s="1002"/>
      <c r="AQ116" s="1002"/>
      <c r="AR116" s="1002"/>
      <c r="AS116" s="1002"/>
      <c r="AT116" s="1002"/>
      <c r="AU116" s="1005">
        <f t="shared" si="108"/>
        <v>1</v>
      </c>
      <c r="AV116" s="1002">
        <f t="shared" si="132"/>
        <v>5000000</v>
      </c>
      <c r="AW116" s="1002">
        <f t="shared" si="133"/>
        <v>0</v>
      </c>
      <c r="AX116" s="1002">
        <f t="shared" si="133"/>
        <v>0</v>
      </c>
      <c r="AY116" s="1002">
        <f t="shared" si="133"/>
        <v>0</v>
      </c>
      <c r="AZ116" s="1002">
        <f t="shared" si="134"/>
        <v>0</v>
      </c>
      <c r="BA116" s="1002">
        <f t="shared" si="134"/>
        <v>0</v>
      </c>
      <c r="BB116" s="1002">
        <f t="shared" si="134"/>
        <v>0</v>
      </c>
      <c r="BC116" s="1002">
        <f t="shared" si="134"/>
        <v>0</v>
      </c>
      <c r="BD116" s="1002">
        <f t="shared" si="134"/>
        <v>0</v>
      </c>
      <c r="BE116" s="1002">
        <f t="shared" si="134"/>
        <v>0</v>
      </c>
      <c r="BF116" s="1002">
        <f t="shared" si="134"/>
        <v>0</v>
      </c>
      <c r="BG116" s="1002">
        <f t="shared" si="134"/>
        <v>0</v>
      </c>
      <c r="BH116" s="1002">
        <f t="shared" si="134"/>
        <v>0</v>
      </c>
      <c r="BI116" s="1002">
        <f t="shared" si="134"/>
        <v>0</v>
      </c>
      <c r="BJ116" s="1002">
        <f t="shared" si="134"/>
        <v>0</v>
      </c>
      <c r="BK116" s="1002">
        <f t="shared" si="134"/>
        <v>0</v>
      </c>
      <c r="BL116" s="1002"/>
      <c r="BM116" s="1002">
        <f t="shared" si="142"/>
        <v>0</v>
      </c>
      <c r="BN116" s="1002">
        <f t="shared" si="135"/>
        <v>5000000</v>
      </c>
      <c r="BO116" s="1005">
        <f t="shared" si="112"/>
        <v>0</v>
      </c>
      <c r="BP116" s="1002">
        <f t="shared" si="136"/>
        <v>0</v>
      </c>
      <c r="BQ116" s="1002"/>
      <c r="BR116" s="1002"/>
      <c r="BS116" s="1002"/>
      <c r="BT116" s="1002"/>
      <c r="BU116" s="1002"/>
      <c r="BV116" s="1002"/>
      <c r="BW116" s="1002"/>
      <c r="BX116" s="1002"/>
      <c r="BY116" s="1002"/>
      <c r="BZ116" s="1002"/>
      <c r="CA116" s="1002"/>
      <c r="CB116" s="1002"/>
      <c r="CC116" s="1002"/>
      <c r="CD116" s="1002"/>
      <c r="CE116" s="1002"/>
      <c r="CF116" s="1002"/>
      <c r="CG116" s="1002"/>
      <c r="CH116" s="1002"/>
      <c r="CI116" s="1005">
        <f t="shared" si="114"/>
        <v>1</v>
      </c>
      <c r="CJ116" s="1002">
        <f t="shared" si="137"/>
        <v>5000000</v>
      </c>
      <c r="CK116" s="1002">
        <f t="shared" si="138"/>
        <v>0</v>
      </c>
      <c r="CL116" s="1002">
        <f t="shared" si="138"/>
        <v>0</v>
      </c>
      <c r="CM116" s="1002">
        <f t="shared" si="138"/>
        <v>0</v>
      </c>
      <c r="CN116" s="1002">
        <f t="shared" si="138"/>
        <v>0</v>
      </c>
      <c r="CO116" s="1002">
        <f t="shared" si="138"/>
        <v>0</v>
      </c>
      <c r="CP116" s="1002">
        <f t="shared" si="138"/>
        <v>0</v>
      </c>
      <c r="CQ116" s="1002">
        <f t="shared" si="141"/>
        <v>0</v>
      </c>
      <c r="CR116" s="1002">
        <f t="shared" si="141"/>
        <v>0</v>
      </c>
      <c r="CS116" s="1002">
        <f t="shared" si="141"/>
        <v>0</v>
      </c>
      <c r="CT116" s="1002">
        <f t="shared" si="139"/>
        <v>0</v>
      </c>
      <c r="CU116" s="1002">
        <f t="shared" si="139"/>
        <v>0</v>
      </c>
      <c r="CV116" s="1002">
        <f t="shared" si="139"/>
        <v>0</v>
      </c>
      <c r="CW116" s="1002">
        <f t="shared" si="140"/>
        <v>0</v>
      </c>
      <c r="CX116" s="1002">
        <f t="shared" si="140"/>
        <v>0</v>
      </c>
      <c r="CY116" s="1002">
        <f t="shared" si="140"/>
        <v>0</v>
      </c>
      <c r="CZ116" s="1002">
        <f t="shared" si="140"/>
        <v>0</v>
      </c>
      <c r="DA116" s="1002">
        <f t="shared" si="140"/>
        <v>0</v>
      </c>
      <c r="DB116" s="1002">
        <f t="shared" si="140"/>
        <v>5000000</v>
      </c>
    </row>
    <row r="117" spans="1:106" s="203" customFormat="1" ht="35.25" customHeight="1" x14ac:dyDescent="0.25">
      <c r="A117" s="1495"/>
      <c r="B117" s="1493"/>
      <c r="C117" s="1035" t="s">
        <v>4418</v>
      </c>
      <c r="D117" s="1008" t="s">
        <v>4603</v>
      </c>
      <c r="E117" s="993">
        <v>211</v>
      </c>
      <c r="F117" s="1049" t="s">
        <v>4552</v>
      </c>
      <c r="G117" s="1030">
        <f t="shared" si="130"/>
        <v>325200000</v>
      </c>
      <c r="H117" s="149"/>
      <c r="I117" s="1030">
        <v>296464791</v>
      </c>
      <c r="J117" s="1002"/>
      <c r="K117" s="1002"/>
      <c r="L117" s="1002"/>
      <c r="M117" s="1002"/>
      <c r="N117" s="1002"/>
      <c r="O117" s="1002"/>
      <c r="P117" s="1002"/>
      <c r="Q117" s="1002"/>
      <c r="R117" s="1002"/>
      <c r="S117" s="1002"/>
      <c r="T117" s="1002"/>
      <c r="U117" s="1002">
        <v>28735209</v>
      </c>
      <c r="V117" s="1002"/>
      <c r="W117" s="1002"/>
      <c r="X117" s="1002"/>
      <c r="Y117" s="1002"/>
      <c r="AA117" s="1031">
        <f t="shared" si="106"/>
        <v>0</v>
      </c>
      <c r="AB117" s="1030">
        <f t="shared" si="131"/>
        <v>0</v>
      </c>
      <c r="AC117" s="1030"/>
      <c r="AD117" s="1030"/>
      <c r="AE117" s="1030"/>
      <c r="AF117" s="1030"/>
      <c r="AG117" s="1030"/>
      <c r="AH117" s="1030"/>
      <c r="AI117" s="1030"/>
      <c r="AJ117" s="1030"/>
      <c r="AK117" s="1030"/>
      <c r="AL117" s="1030"/>
      <c r="AM117" s="1030"/>
      <c r="AN117" s="1030"/>
      <c r="AO117" s="1030"/>
      <c r="AP117" s="1030"/>
      <c r="AQ117" s="1030"/>
      <c r="AR117" s="1030"/>
      <c r="AS117" s="1030"/>
      <c r="AT117" s="1030"/>
      <c r="AU117" s="1031">
        <f t="shared" si="108"/>
        <v>1</v>
      </c>
      <c r="AV117" s="1030">
        <f t="shared" si="132"/>
        <v>325200000</v>
      </c>
      <c r="AW117" s="1030">
        <f t="shared" si="133"/>
        <v>0</v>
      </c>
      <c r="AX117" s="1030">
        <f t="shared" si="133"/>
        <v>296464791</v>
      </c>
      <c r="AY117" s="1030">
        <f t="shared" si="133"/>
        <v>0</v>
      </c>
      <c r="AZ117" s="1030">
        <f t="shared" si="134"/>
        <v>0</v>
      </c>
      <c r="BA117" s="1030">
        <f t="shared" si="134"/>
        <v>0</v>
      </c>
      <c r="BB117" s="1002">
        <f t="shared" si="134"/>
        <v>0</v>
      </c>
      <c r="BC117" s="1030">
        <f t="shared" si="134"/>
        <v>0</v>
      </c>
      <c r="BD117" s="1030">
        <f t="shared" si="134"/>
        <v>0</v>
      </c>
      <c r="BE117" s="1030">
        <f t="shared" si="134"/>
        <v>0</v>
      </c>
      <c r="BF117" s="1030">
        <f t="shared" si="134"/>
        <v>0</v>
      </c>
      <c r="BG117" s="1030">
        <f t="shared" si="134"/>
        <v>0</v>
      </c>
      <c r="BH117" s="1030">
        <f t="shared" si="134"/>
        <v>0</v>
      </c>
      <c r="BI117" s="1030">
        <f t="shared" si="134"/>
        <v>0</v>
      </c>
      <c r="BJ117" s="1030">
        <f t="shared" si="134"/>
        <v>28735209</v>
      </c>
      <c r="BK117" s="1030">
        <f t="shared" si="134"/>
        <v>0</v>
      </c>
      <c r="BL117" s="1030"/>
      <c r="BM117" s="1030">
        <f t="shared" si="142"/>
        <v>0</v>
      </c>
      <c r="BN117" s="1030">
        <f t="shared" si="135"/>
        <v>0</v>
      </c>
      <c r="BO117" s="1031">
        <f t="shared" si="112"/>
        <v>0</v>
      </c>
      <c r="BP117" s="1030">
        <f t="shared" si="136"/>
        <v>0</v>
      </c>
      <c r="BQ117" s="1030"/>
      <c r="BR117" s="1030"/>
      <c r="BS117" s="1030"/>
      <c r="BT117" s="1030"/>
      <c r="BU117" s="1030"/>
      <c r="BV117" s="1030"/>
      <c r="BW117" s="1030"/>
      <c r="BX117" s="1030"/>
      <c r="BY117" s="1030"/>
      <c r="BZ117" s="1030"/>
      <c r="CA117" s="1030"/>
      <c r="CB117" s="1030"/>
      <c r="CC117" s="1030"/>
      <c r="CD117" s="1030"/>
      <c r="CE117" s="1030"/>
      <c r="CF117" s="1030"/>
      <c r="CG117" s="1030"/>
      <c r="CH117" s="1030"/>
      <c r="CI117" s="1031">
        <f t="shared" si="114"/>
        <v>1</v>
      </c>
      <c r="CJ117" s="1030">
        <f t="shared" si="137"/>
        <v>325200000</v>
      </c>
      <c r="CK117" s="1002">
        <f t="shared" si="138"/>
        <v>0</v>
      </c>
      <c r="CL117" s="1030">
        <f t="shared" si="138"/>
        <v>296464791</v>
      </c>
      <c r="CM117" s="1030">
        <f t="shared" si="138"/>
        <v>0</v>
      </c>
      <c r="CN117" s="1030">
        <f t="shared" si="138"/>
        <v>0</v>
      </c>
      <c r="CO117" s="1030">
        <f t="shared" si="138"/>
        <v>0</v>
      </c>
      <c r="CP117" s="1002">
        <f t="shared" si="138"/>
        <v>0</v>
      </c>
      <c r="CQ117" s="1030">
        <f t="shared" si="141"/>
        <v>0</v>
      </c>
      <c r="CR117" s="1030">
        <f t="shared" si="141"/>
        <v>0</v>
      </c>
      <c r="CS117" s="1002">
        <f t="shared" si="141"/>
        <v>0</v>
      </c>
      <c r="CT117" s="1030">
        <f t="shared" si="139"/>
        <v>0</v>
      </c>
      <c r="CU117" s="1030">
        <f t="shared" si="139"/>
        <v>0</v>
      </c>
      <c r="CV117" s="1030">
        <f t="shared" si="139"/>
        <v>0</v>
      </c>
      <c r="CW117" s="1030">
        <f t="shared" si="140"/>
        <v>0</v>
      </c>
      <c r="CX117" s="1030">
        <f t="shared" si="140"/>
        <v>28735209</v>
      </c>
      <c r="CY117" s="1030">
        <f t="shared" si="140"/>
        <v>0</v>
      </c>
      <c r="CZ117" s="1030">
        <f t="shared" si="140"/>
        <v>0</v>
      </c>
      <c r="DA117" s="1030">
        <f t="shared" si="140"/>
        <v>0</v>
      </c>
      <c r="DB117" s="1030">
        <f t="shared" si="140"/>
        <v>0</v>
      </c>
    </row>
    <row r="118" spans="1:106" s="203" customFormat="1" ht="35.25" customHeight="1" x14ac:dyDescent="0.25">
      <c r="A118" s="1495"/>
      <c r="B118" s="1494"/>
      <c r="C118" s="1035" t="s">
        <v>4598</v>
      </c>
      <c r="D118" s="1008" t="s">
        <v>4599</v>
      </c>
      <c r="E118" s="993">
        <v>211</v>
      </c>
      <c r="F118" s="1049" t="s">
        <v>4552</v>
      </c>
      <c r="G118" s="1030">
        <f t="shared" si="130"/>
        <v>250000000</v>
      </c>
      <c r="H118" s="149"/>
      <c r="I118" s="1030"/>
      <c r="J118" s="1002"/>
      <c r="K118" s="1002"/>
      <c r="L118" s="1002"/>
      <c r="M118" s="1002"/>
      <c r="N118" s="1002"/>
      <c r="O118" s="1002"/>
      <c r="P118" s="1002"/>
      <c r="Q118" s="1002"/>
      <c r="R118" s="1002"/>
      <c r="S118" s="1002">
        <v>250000000</v>
      </c>
      <c r="T118" s="1002"/>
      <c r="U118" s="1002"/>
      <c r="V118" s="1002"/>
      <c r="W118" s="1002"/>
      <c r="X118" s="1002"/>
      <c r="Y118" s="1002"/>
      <c r="AA118" s="1031">
        <f t="shared" si="106"/>
        <v>0.48</v>
      </c>
      <c r="AB118" s="1030">
        <f t="shared" si="131"/>
        <v>120000000</v>
      </c>
      <c r="AC118" s="1030"/>
      <c r="AD118" s="1030"/>
      <c r="AE118" s="1030"/>
      <c r="AF118" s="1030"/>
      <c r="AG118" s="1030"/>
      <c r="AH118" s="1030"/>
      <c r="AI118" s="1030"/>
      <c r="AJ118" s="1030"/>
      <c r="AK118" s="1030"/>
      <c r="AL118" s="1030"/>
      <c r="AM118" s="1030"/>
      <c r="AN118" s="1030">
        <f>+'[7]ENERO 2016'!$W$84</f>
        <v>120000000</v>
      </c>
      <c r="AO118" s="1030"/>
      <c r="AP118" s="1030"/>
      <c r="AQ118" s="1030"/>
      <c r="AR118" s="1030"/>
      <c r="AS118" s="1030"/>
      <c r="AT118" s="1030"/>
      <c r="AU118" s="1031">
        <f t="shared" si="108"/>
        <v>0.52</v>
      </c>
      <c r="AV118" s="1030">
        <f t="shared" si="132"/>
        <v>130000000</v>
      </c>
      <c r="AW118" s="1030">
        <f t="shared" si="133"/>
        <v>0</v>
      </c>
      <c r="AX118" s="1030">
        <f t="shared" si="133"/>
        <v>0</v>
      </c>
      <c r="AY118" s="1030">
        <f t="shared" si="133"/>
        <v>0</v>
      </c>
      <c r="AZ118" s="1030">
        <f t="shared" si="133"/>
        <v>0</v>
      </c>
      <c r="BA118" s="1030">
        <f t="shared" si="133"/>
        <v>0</v>
      </c>
      <c r="BB118" s="1030">
        <f t="shared" si="133"/>
        <v>0</v>
      </c>
      <c r="BC118" s="1030">
        <f t="shared" si="133"/>
        <v>0</v>
      </c>
      <c r="BD118" s="1030">
        <f t="shared" si="133"/>
        <v>0</v>
      </c>
      <c r="BE118" s="1030">
        <f t="shared" si="133"/>
        <v>0</v>
      </c>
      <c r="BF118" s="1030">
        <f t="shared" si="133"/>
        <v>0</v>
      </c>
      <c r="BG118" s="1030">
        <f t="shared" si="133"/>
        <v>0</v>
      </c>
      <c r="BH118" s="1030">
        <f t="shared" si="133"/>
        <v>130000000</v>
      </c>
      <c r="BI118" s="1030">
        <f t="shared" si="133"/>
        <v>0</v>
      </c>
      <c r="BJ118" s="1030">
        <f t="shared" si="133"/>
        <v>0</v>
      </c>
      <c r="BK118" s="1030">
        <f t="shared" si="133"/>
        <v>0</v>
      </c>
      <c r="BL118" s="1030">
        <f t="shared" si="133"/>
        <v>0</v>
      </c>
      <c r="BM118" s="1030">
        <f t="shared" ref="BM118:BN118" si="143">X118-AS118</f>
        <v>0</v>
      </c>
      <c r="BN118" s="1030">
        <f t="shared" si="143"/>
        <v>0</v>
      </c>
      <c r="BO118" s="1031">
        <f t="shared" si="112"/>
        <v>0.46113754000000001</v>
      </c>
      <c r="BP118" s="1030">
        <f t="shared" si="136"/>
        <v>115284385</v>
      </c>
      <c r="BQ118" s="1030"/>
      <c r="BR118" s="1030"/>
      <c r="BS118" s="1030"/>
      <c r="BT118" s="1030"/>
      <c r="BU118" s="1030"/>
      <c r="BV118" s="1030"/>
      <c r="BW118" s="1030"/>
      <c r="BX118" s="1030"/>
      <c r="BY118" s="1030"/>
      <c r="BZ118" s="1030"/>
      <c r="CA118" s="1030"/>
      <c r="CB118" s="1030">
        <f>+'[7]ENERO 2016'!$H$85</f>
        <v>115284385</v>
      </c>
      <c r="CC118" s="1030"/>
      <c r="CD118" s="1030"/>
      <c r="CE118" s="1030"/>
      <c r="CF118" s="1030"/>
      <c r="CG118" s="1030"/>
      <c r="CH118" s="1030"/>
      <c r="CI118" s="1031">
        <f t="shared" si="114"/>
        <v>0.53886246000000004</v>
      </c>
      <c r="CJ118" s="1030">
        <f t="shared" si="137"/>
        <v>134715615</v>
      </c>
      <c r="CK118" s="1002">
        <f t="shared" si="138"/>
        <v>0</v>
      </c>
      <c r="CL118" s="1002">
        <f t="shared" si="138"/>
        <v>0</v>
      </c>
      <c r="CM118" s="1002">
        <f t="shared" si="138"/>
        <v>0</v>
      </c>
      <c r="CN118" s="1002">
        <f t="shared" si="138"/>
        <v>0</v>
      </c>
      <c r="CO118" s="1002">
        <f t="shared" si="138"/>
        <v>0</v>
      </c>
      <c r="CP118" s="1002">
        <f t="shared" si="138"/>
        <v>0</v>
      </c>
      <c r="CQ118" s="1002">
        <f t="shared" si="138"/>
        <v>0</v>
      </c>
      <c r="CR118" s="1002">
        <f t="shared" si="138"/>
        <v>0</v>
      </c>
      <c r="CS118" s="1002">
        <f t="shared" si="138"/>
        <v>0</v>
      </c>
      <c r="CT118" s="1002">
        <f t="shared" si="139"/>
        <v>0</v>
      </c>
      <c r="CU118" s="1002">
        <f t="shared" si="139"/>
        <v>0</v>
      </c>
      <c r="CV118" s="1002">
        <f t="shared" si="139"/>
        <v>134715615</v>
      </c>
      <c r="CW118" s="1002">
        <f t="shared" si="139"/>
        <v>0</v>
      </c>
      <c r="CX118" s="1002">
        <f t="shared" si="139"/>
        <v>0</v>
      </c>
      <c r="CY118" s="1002">
        <f t="shared" si="139"/>
        <v>0</v>
      </c>
      <c r="CZ118" s="1002">
        <f t="shared" si="139"/>
        <v>0</v>
      </c>
      <c r="DA118" s="1002">
        <f t="shared" si="139"/>
        <v>0</v>
      </c>
      <c r="DB118" s="1002">
        <f t="shared" si="139"/>
        <v>0</v>
      </c>
    </row>
    <row r="119" spans="1:106" ht="47.25" customHeight="1" x14ac:dyDescent="0.25">
      <c r="A119" s="1495" t="s">
        <v>4610</v>
      </c>
      <c r="B119" s="1492" t="s">
        <v>4392</v>
      </c>
      <c r="C119" s="852" t="s">
        <v>4419</v>
      </c>
      <c r="D119" s="1008" t="s">
        <v>4564</v>
      </c>
      <c r="E119" s="991">
        <v>510</v>
      </c>
      <c r="F119" s="1049" t="s">
        <v>4420</v>
      </c>
      <c r="G119" s="1002">
        <f t="shared" si="130"/>
        <v>95000000</v>
      </c>
      <c r="H119" s="1002"/>
      <c r="I119" s="1002"/>
      <c r="J119" s="1002"/>
      <c r="K119" s="1002">
        <v>95000000</v>
      </c>
      <c r="L119" s="1002"/>
      <c r="M119" s="1002"/>
      <c r="N119" s="1002"/>
      <c r="O119" s="1002"/>
      <c r="P119" s="1002"/>
      <c r="Q119" s="1002"/>
      <c r="R119" s="1002"/>
      <c r="S119" s="1002"/>
      <c r="T119" s="1002"/>
      <c r="U119" s="1002"/>
      <c r="V119" s="1002"/>
      <c r="W119" s="1002"/>
      <c r="X119" s="1002"/>
      <c r="Y119" s="1002"/>
      <c r="Z119" s="1002"/>
      <c r="AA119" s="1005">
        <f t="shared" si="106"/>
        <v>0.45263157894736844</v>
      </c>
      <c r="AB119" s="1002">
        <f t="shared" si="131"/>
        <v>43000000</v>
      </c>
      <c r="AC119" s="1002"/>
      <c r="AD119" s="1002"/>
      <c r="AE119" s="1002"/>
      <c r="AF119" s="1002">
        <f>+'[7]ENERO 2016'!$O$593</f>
        <v>43000000</v>
      </c>
      <c r="AG119" s="1002"/>
      <c r="AH119" s="1002"/>
      <c r="AI119" s="1002"/>
      <c r="AJ119" s="1002"/>
      <c r="AK119" s="1002"/>
      <c r="AL119" s="1002"/>
      <c r="AM119" s="1002"/>
      <c r="AN119" s="1002"/>
      <c r="AO119" s="1002"/>
      <c r="AP119" s="1002"/>
      <c r="AQ119" s="1002"/>
      <c r="AR119" s="1002"/>
      <c r="AS119" s="1002"/>
      <c r="AT119" s="1002"/>
      <c r="AU119" s="1005">
        <f t="shared" si="108"/>
        <v>0.5473684210526315</v>
      </c>
      <c r="AV119" s="1002">
        <f t="shared" si="132"/>
        <v>52000000</v>
      </c>
      <c r="AW119" s="1002">
        <f t="shared" si="133"/>
        <v>0</v>
      </c>
      <c r="AX119" s="1002">
        <f t="shared" si="133"/>
        <v>0</v>
      </c>
      <c r="AY119" s="1002">
        <f t="shared" si="133"/>
        <v>0</v>
      </c>
      <c r="AZ119" s="1002">
        <f t="shared" si="134"/>
        <v>52000000</v>
      </c>
      <c r="BA119" s="1002">
        <f t="shared" si="134"/>
        <v>0</v>
      </c>
      <c r="BB119" s="1002">
        <f t="shared" si="134"/>
        <v>0</v>
      </c>
      <c r="BC119" s="1002">
        <f t="shared" si="134"/>
        <v>0</v>
      </c>
      <c r="BD119" s="1002">
        <f t="shared" si="134"/>
        <v>0</v>
      </c>
      <c r="BE119" s="1002">
        <f t="shared" si="134"/>
        <v>0</v>
      </c>
      <c r="BF119" s="1002">
        <f t="shared" si="134"/>
        <v>0</v>
      </c>
      <c r="BG119" s="1002">
        <f t="shared" si="134"/>
        <v>0</v>
      </c>
      <c r="BH119" s="1002">
        <f t="shared" si="134"/>
        <v>0</v>
      </c>
      <c r="BI119" s="1002">
        <f t="shared" si="134"/>
        <v>0</v>
      </c>
      <c r="BJ119" s="1002">
        <f t="shared" si="134"/>
        <v>0</v>
      </c>
      <c r="BK119" s="1002">
        <f t="shared" si="134"/>
        <v>0</v>
      </c>
      <c r="BL119" s="1002"/>
      <c r="BM119" s="1002">
        <f t="shared" si="142"/>
        <v>0</v>
      </c>
      <c r="BN119" s="1002">
        <f t="shared" si="135"/>
        <v>0</v>
      </c>
      <c r="BO119" s="1005">
        <f t="shared" si="112"/>
        <v>0.45263157894736844</v>
      </c>
      <c r="BP119" s="1002">
        <f t="shared" si="136"/>
        <v>43000000</v>
      </c>
      <c r="BQ119" s="1002"/>
      <c r="BR119" s="1002"/>
      <c r="BS119" s="1002"/>
      <c r="BT119" s="1002">
        <f>+'[7]ENERO 2016'!$H$594</f>
        <v>43000000</v>
      </c>
      <c r="BU119" s="1002"/>
      <c r="BV119" s="1002"/>
      <c r="BW119" s="1002"/>
      <c r="BX119" s="1002"/>
      <c r="BY119" s="1002"/>
      <c r="BZ119" s="1002"/>
      <c r="CA119" s="1002"/>
      <c r="CB119" s="1002"/>
      <c r="CC119" s="1002"/>
      <c r="CD119" s="1002"/>
      <c r="CE119" s="1002"/>
      <c r="CF119" s="1002"/>
      <c r="CG119" s="1002"/>
      <c r="CH119" s="1002"/>
      <c r="CI119" s="1005">
        <f t="shared" si="114"/>
        <v>0.5473684210526315</v>
      </c>
      <c r="CJ119" s="1002">
        <f t="shared" si="137"/>
        <v>52000000</v>
      </c>
      <c r="CK119" s="1002">
        <f t="shared" si="138"/>
        <v>0</v>
      </c>
      <c r="CL119" s="1002">
        <f t="shared" si="138"/>
        <v>0</v>
      </c>
      <c r="CM119" s="1002">
        <f t="shared" si="138"/>
        <v>0</v>
      </c>
      <c r="CN119" s="1002">
        <f t="shared" si="138"/>
        <v>52000000</v>
      </c>
      <c r="CO119" s="1002">
        <f t="shared" si="138"/>
        <v>0</v>
      </c>
      <c r="CP119" s="1002">
        <f t="shared" si="138"/>
        <v>0</v>
      </c>
      <c r="CQ119" s="1002">
        <f t="shared" si="141"/>
        <v>0</v>
      </c>
      <c r="CR119" s="1002">
        <f t="shared" si="141"/>
        <v>0</v>
      </c>
      <c r="CS119" s="1002">
        <f t="shared" si="141"/>
        <v>0</v>
      </c>
      <c r="CT119" s="1002">
        <f t="shared" si="139"/>
        <v>0</v>
      </c>
      <c r="CU119" s="1002">
        <f t="shared" si="139"/>
        <v>0</v>
      </c>
      <c r="CV119" s="1002">
        <f t="shared" si="139"/>
        <v>0</v>
      </c>
      <c r="CW119" s="1002">
        <f t="shared" si="140"/>
        <v>0</v>
      </c>
      <c r="CX119" s="1002">
        <f t="shared" si="140"/>
        <v>0</v>
      </c>
      <c r="CY119" s="1002">
        <f t="shared" si="140"/>
        <v>0</v>
      </c>
      <c r="CZ119" s="1002">
        <f t="shared" si="140"/>
        <v>0</v>
      </c>
      <c r="DA119" s="1002">
        <f t="shared" si="140"/>
        <v>0</v>
      </c>
      <c r="DB119" s="1002">
        <f t="shared" si="140"/>
        <v>0</v>
      </c>
    </row>
    <row r="120" spans="1:106" ht="50.25" customHeight="1" x14ac:dyDescent="0.25">
      <c r="A120" s="1495"/>
      <c r="B120" s="1493"/>
      <c r="C120" s="852" t="s">
        <v>4421</v>
      </c>
      <c r="D120" s="1008" t="s">
        <v>4565</v>
      </c>
      <c r="E120" s="991">
        <v>510</v>
      </c>
      <c r="F120" s="1049" t="s">
        <v>4420</v>
      </c>
      <c r="G120" s="1002">
        <f t="shared" si="130"/>
        <v>102000000</v>
      </c>
      <c r="H120" s="1002"/>
      <c r="I120" s="1002"/>
      <c r="J120" s="1002"/>
      <c r="K120" s="1002">
        <v>102000000</v>
      </c>
      <c r="L120" s="1002"/>
      <c r="M120" s="1002"/>
      <c r="N120" s="1002"/>
      <c r="O120" s="1002"/>
      <c r="P120" s="1002"/>
      <c r="Q120" s="1002"/>
      <c r="R120" s="1002"/>
      <c r="S120" s="1002"/>
      <c r="T120" s="1002"/>
      <c r="U120" s="1002"/>
      <c r="V120" s="1002"/>
      <c r="W120" s="1002"/>
      <c r="X120" s="1002"/>
      <c r="Y120" s="1002"/>
      <c r="AA120" s="1005">
        <f t="shared" si="106"/>
        <v>0.62745098039215685</v>
      </c>
      <c r="AB120" s="1002">
        <f t="shared" si="131"/>
        <v>64000000</v>
      </c>
      <c r="AC120" s="1002"/>
      <c r="AD120" s="1002"/>
      <c r="AE120" s="1002"/>
      <c r="AF120" s="1002">
        <f>+'[7]ENERO 2016'!$O$604</f>
        <v>64000000</v>
      </c>
      <c r="AG120" s="1002"/>
      <c r="AH120" s="1002"/>
      <c r="AI120" s="1002"/>
      <c r="AJ120" s="1002"/>
      <c r="AK120" s="1002"/>
      <c r="AL120" s="1002"/>
      <c r="AM120" s="1002"/>
      <c r="AN120" s="1002"/>
      <c r="AO120" s="1002"/>
      <c r="AP120" s="1002"/>
      <c r="AQ120" s="1002"/>
      <c r="AR120" s="1002"/>
      <c r="AS120" s="1002"/>
      <c r="AT120" s="1002"/>
      <c r="AU120" s="1005">
        <f t="shared" si="108"/>
        <v>0.37254901960784315</v>
      </c>
      <c r="AV120" s="1002">
        <f t="shared" si="132"/>
        <v>38000000</v>
      </c>
      <c r="AW120" s="1002">
        <f t="shared" si="133"/>
        <v>0</v>
      </c>
      <c r="AX120" s="1002">
        <f t="shared" si="133"/>
        <v>0</v>
      </c>
      <c r="AY120" s="1002">
        <f t="shared" si="133"/>
        <v>0</v>
      </c>
      <c r="AZ120" s="1002">
        <f t="shared" si="134"/>
        <v>38000000</v>
      </c>
      <c r="BA120" s="1002">
        <f t="shared" si="134"/>
        <v>0</v>
      </c>
      <c r="BB120" s="1002">
        <f t="shared" si="134"/>
        <v>0</v>
      </c>
      <c r="BC120" s="1002">
        <f t="shared" si="134"/>
        <v>0</v>
      </c>
      <c r="BD120" s="1002">
        <f t="shared" si="134"/>
        <v>0</v>
      </c>
      <c r="BE120" s="1002">
        <f t="shared" si="134"/>
        <v>0</v>
      </c>
      <c r="BF120" s="1002">
        <f t="shared" si="134"/>
        <v>0</v>
      </c>
      <c r="BG120" s="1002">
        <f t="shared" si="134"/>
        <v>0</v>
      </c>
      <c r="BH120" s="1002">
        <f t="shared" si="134"/>
        <v>0</v>
      </c>
      <c r="BI120" s="1002">
        <f t="shared" si="134"/>
        <v>0</v>
      </c>
      <c r="BJ120" s="1002">
        <f t="shared" si="134"/>
        <v>0</v>
      </c>
      <c r="BK120" s="1002">
        <f t="shared" si="134"/>
        <v>0</v>
      </c>
      <c r="BL120" s="1002"/>
      <c r="BM120" s="1002">
        <f t="shared" si="142"/>
        <v>0</v>
      </c>
      <c r="BN120" s="1002">
        <f t="shared" si="135"/>
        <v>0</v>
      </c>
      <c r="BO120" s="1005">
        <f t="shared" si="112"/>
        <v>0.35942679411764705</v>
      </c>
      <c r="BP120" s="1002">
        <f t="shared" si="136"/>
        <v>36661533</v>
      </c>
      <c r="BQ120" s="1002"/>
      <c r="BR120" s="1002"/>
      <c r="BS120" s="1002"/>
      <c r="BT120" s="1002">
        <f>+'[7]ENERO 2016'!$H$602</f>
        <v>36661533</v>
      </c>
      <c r="BU120" s="1002"/>
      <c r="BV120" s="1002"/>
      <c r="BW120" s="1002"/>
      <c r="BX120" s="1002"/>
      <c r="BY120" s="1002"/>
      <c r="BZ120" s="1002"/>
      <c r="CA120" s="1002"/>
      <c r="CB120" s="1002"/>
      <c r="CC120" s="1002"/>
      <c r="CD120" s="1002"/>
      <c r="CE120" s="1002"/>
      <c r="CF120" s="1002"/>
      <c r="CG120" s="1002"/>
      <c r="CH120" s="1002"/>
      <c r="CI120" s="1005">
        <f t="shared" si="114"/>
        <v>0.640573205882353</v>
      </c>
      <c r="CJ120" s="1002">
        <f t="shared" si="137"/>
        <v>65338467</v>
      </c>
      <c r="CK120" s="1002">
        <f t="shared" si="138"/>
        <v>0</v>
      </c>
      <c r="CL120" s="1002">
        <f t="shared" si="138"/>
        <v>0</v>
      </c>
      <c r="CM120" s="1002">
        <f t="shared" si="138"/>
        <v>0</v>
      </c>
      <c r="CN120" s="1002">
        <f t="shared" si="138"/>
        <v>65338467</v>
      </c>
      <c r="CO120" s="1002">
        <f t="shared" si="138"/>
        <v>0</v>
      </c>
      <c r="CP120" s="1002">
        <f t="shared" si="138"/>
        <v>0</v>
      </c>
      <c r="CQ120" s="1002">
        <f t="shared" si="141"/>
        <v>0</v>
      </c>
      <c r="CR120" s="1002">
        <f t="shared" si="141"/>
        <v>0</v>
      </c>
      <c r="CS120" s="1002">
        <f t="shared" si="141"/>
        <v>0</v>
      </c>
      <c r="CT120" s="1002">
        <f t="shared" si="139"/>
        <v>0</v>
      </c>
      <c r="CU120" s="1002">
        <f t="shared" si="139"/>
        <v>0</v>
      </c>
      <c r="CV120" s="1002">
        <f t="shared" si="139"/>
        <v>0</v>
      </c>
      <c r="CW120" s="1002">
        <f t="shared" si="140"/>
        <v>0</v>
      </c>
      <c r="CX120" s="1002">
        <f t="shared" si="140"/>
        <v>0</v>
      </c>
      <c r="CY120" s="1002">
        <f t="shared" si="140"/>
        <v>0</v>
      </c>
      <c r="CZ120" s="1002">
        <f t="shared" si="140"/>
        <v>0</v>
      </c>
      <c r="DA120" s="1002">
        <f t="shared" si="140"/>
        <v>0</v>
      </c>
      <c r="DB120" s="1002">
        <f t="shared" si="140"/>
        <v>0</v>
      </c>
    </row>
    <row r="121" spans="1:106" ht="47.25" customHeight="1" x14ac:dyDescent="0.25">
      <c r="A121" s="1495"/>
      <c r="B121" s="1494"/>
      <c r="C121" s="852" t="s">
        <v>4422</v>
      </c>
      <c r="D121" s="1008" t="s">
        <v>4458</v>
      </c>
      <c r="E121" s="991">
        <v>510</v>
      </c>
      <c r="F121" s="1049" t="s">
        <v>4420</v>
      </c>
      <c r="G121" s="1002">
        <f t="shared" si="130"/>
        <v>10000000</v>
      </c>
      <c r="H121" s="1002"/>
      <c r="I121" s="1002"/>
      <c r="J121" s="1002"/>
      <c r="K121" s="1002"/>
      <c r="L121" s="1002"/>
      <c r="M121" s="1002"/>
      <c r="N121" s="1002"/>
      <c r="O121" s="1002"/>
      <c r="P121" s="1002"/>
      <c r="Q121" s="1002"/>
      <c r="R121" s="1002"/>
      <c r="S121" s="1002">
        <v>10000000</v>
      </c>
      <c r="T121" s="1002"/>
      <c r="U121" s="1002"/>
      <c r="V121" s="1002"/>
      <c r="W121" s="1002"/>
      <c r="X121" s="1002"/>
      <c r="Y121" s="1002"/>
      <c r="AA121" s="1005">
        <f t="shared" si="106"/>
        <v>0</v>
      </c>
      <c r="AB121" s="1002">
        <f t="shared" si="131"/>
        <v>0</v>
      </c>
      <c r="AC121" s="1002"/>
      <c r="AD121" s="1002"/>
      <c r="AE121" s="1002"/>
      <c r="AF121" s="1002"/>
      <c r="AG121" s="1002"/>
      <c r="AH121" s="1002"/>
      <c r="AI121" s="1002"/>
      <c r="AJ121" s="1002"/>
      <c r="AK121" s="1002"/>
      <c r="AL121" s="1002"/>
      <c r="AM121" s="1002"/>
      <c r="AN121" s="1002"/>
      <c r="AO121" s="1002"/>
      <c r="AP121" s="1002"/>
      <c r="AQ121" s="1002"/>
      <c r="AR121" s="1002"/>
      <c r="AS121" s="1002"/>
      <c r="AT121" s="1002"/>
      <c r="AU121" s="1005">
        <f t="shared" si="108"/>
        <v>1</v>
      </c>
      <c r="AV121" s="1002">
        <f t="shared" si="132"/>
        <v>10000000</v>
      </c>
      <c r="AW121" s="1002">
        <f t="shared" si="133"/>
        <v>0</v>
      </c>
      <c r="AX121" s="1002">
        <f t="shared" si="133"/>
        <v>0</v>
      </c>
      <c r="AY121" s="1002">
        <f t="shared" si="133"/>
        <v>0</v>
      </c>
      <c r="AZ121" s="1002">
        <f t="shared" si="134"/>
        <v>0</v>
      </c>
      <c r="BA121" s="1002">
        <f t="shared" si="134"/>
        <v>0</v>
      </c>
      <c r="BB121" s="1002">
        <f t="shared" si="134"/>
        <v>0</v>
      </c>
      <c r="BC121" s="1002">
        <f t="shared" si="134"/>
        <v>0</v>
      </c>
      <c r="BD121" s="1002">
        <f t="shared" si="134"/>
        <v>0</v>
      </c>
      <c r="BE121" s="1002">
        <f t="shared" si="134"/>
        <v>0</v>
      </c>
      <c r="BF121" s="1002">
        <f t="shared" si="134"/>
        <v>0</v>
      </c>
      <c r="BG121" s="1002">
        <f t="shared" si="134"/>
        <v>0</v>
      </c>
      <c r="BH121" s="1002">
        <f t="shared" si="134"/>
        <v>10000000</v>
      </c>
      <c r="BI121" s="1002">
        <f t="shared" si="134"/>
        <v>0</v>
      </c>
      <c r="BJ121" s="1002">
        <f t="shared" si="134"/>
        <v>0</v>
      </c>
      <c r="BK121" s="1002">
        <f t="shared" si="134"/>
        <v>0</v>
      </c>
      <c r="BL121" s="1002"/>
      <c r="BM121" s="1002">
        <f t="shared" si="142"/>
        <v>0</v>
      </c>
      <c r="BN121" s="1002">
        <f t="shared" si="135"/>
        <v>0</v>
      </c>
      <c r="BO121" s="1005">
        <f t="shared" si="112"/>
        <v>0</v>
      </c>
      <c r="BP121" s="1002">
        <f t="shared" si="136"/>
        <v>0</v>
      </c>
      <c r="BQ121" s="1002"/>
      <c r="BR121" s="1002"/>
      <c r="BS121" s="1002"/>
      <c r="BT121" s="1002"/>
      <c r="BU121" s="1002"/>
      <c r="BV121" s="1002"/>
      <c r="BW121" s="1002"/>
      <c r="BX121" s="1002"/>
      <c r="BY121" s="1002"/>
      <c r="BZ121" s="1002"/>
      <c r="CA121" s="1002"/>
      <c r="CB121" s="1002"/>
      <c r="CC121" s="1002"/>
      <c r="CD121" s="1002"/>
      <c r="CE121" s="1002"/>
      <c r="CF121" s="1002"/>
      <c r="CG121" s="1002"/>
      <c r="CH121" s="1002"/>
      <c r="CI121" s="1005">
        <f t="shared" si="114"/>
        <v>1</v>
      </c>
      <c r="CJ121" s="1002">
        <f t="shared" si="137"/>
        <v>10000000</v>
      </c>
      <c r="CK121" s="1002">
        <f t="shared" si="138"/>
        <v>0</v>
      </c>
      <c r="CL121" s="1002">
        <f t="shared" si="138"/>
        <v>0</v>
      </c>
      <c r="CM121" s="1002">
        <f t="shared" si="138"/>
        <v>0</v>
      </c>
      <c r="CN121" s="1002">
        <f t="shared" si="138"/>
        <v>0</v>
      </c>
      <c r="CO121" s="1002">
        <f t="shared" si="138"/>
        <v>0</v>
      </c>
      <c r="CP121" s="1002">
        <f t="shared" si="138"/>
        <v>0</v>
      </c>
      <c r="CQ121" s="1002">
        <f t="shared" si="141"/>
        <v>0</v>
      </c>
      <c r="CR121" s="1002">
        <f t="shared" si="141"/>
        <v>0</v>
      </c>
      <c r="CS121" s="1002">
        <f t="shared" si="141"/>
        <v>0</v>
      </c>
      <c r="CT121" s="1002">
        <f t="shared" si="139"/>
        <v>0</v>
      </c>
      <c r="CU121" s="1002">
        <f t="shared" si="139"/>
        <v>0</v>
      </c>
      <c r="CV121" s="1002">
        <f t="shared" si="139"/>
        <v>10000000</v>
      </c>
      <c r="CW121" s="1002">
        <f t="shared" si="140"/>
        <v>0</v>
      </c>
      <c r="CX121" s="1002">
        <f t="shared" si="140"/>
        <v>0</v>
      </c>
      <c r="CY121" s="1002">
        <f t="shared" si="140"/>
        <v>0</v>
      </c>
      <c r="CZ121" s="1002">
        <f t="shared" si="140"/>
        <v>0</v>
      </c>
      <c r="DA121" s="1002">
        <f t="shared" si="140"/>
        <v>0</v>
      </c>
      <c r="DB121" s="1002">
        <f t="shared" si="140"/>
        <v>0</v>
      </c>
    </row>
    <row r="122" spans="1:106" ht="66.75" customHeight="1" x14ac:dyDescent="0.25">
      <c r="A122" s="1495"/>
      <c r="B122" s="1041" t="s">
        <v>4393</v>
      </c>
      <c r="C122" s="852" t="s">
        <v>4443</v>
      </c>
      <c r="D122" s="1008" t="s">
        <v>4604</v>
      </c>
      <c r="E122" s="991">
        <v>510</v>
      </c>
      <c r="F122" s="1049" t="s">
        <v>4420</v>
      </c>
      <c r="G122" s="1002">
        <f t="shared" si="130"/>
        <v>80000000</v>
      </c>
      <c r="H122" s="1002"/>
      <c r="I122" s="1002"/>
      <c r="J122" s="1002"/>
      <c r="K122" s="1002">
        <v>80000000</v>
      </c>
      <c r="L122" s="1002"/>
      <c r="M122" s="1002"/>
      <c r="N122" s="1002"/>
      <c r="O122" s="1002"/>
      <c r="P122" s="1002"/>
      <c r="Q122" s="1002"/>
      <c r="R122" s="1002"/>
      <c r="S122" s="1002"/>
      <c r="T122" s="1002"/>
      <c r="U122" s="1002"/>
      <c r="V122" s="1002"/>
      <c r="W122" s="1002"/>
      <c r="X122" s="1002"/>
      <c r="Y122" s="1002"/>
      <c r="AA122" s="1005">
        <f t="shared" si="106"/>
        <v>1</v>
      </c>
      <c r="AB122" s="1002">
        <f t="shared" si="131"/>
        <v>80000000</v>
      </c>
      <c r="AC122" s="1002"/>
      <c r="AD122" s="1002"/>
      <c r="AE122" s="1002"/>
      <c r="AF122" s="1002">
        <f>+'[7]ENERO 2016'!$O$625</f>
        <v>80000000</v>
      </c>
      <c r="AG122" s="1002"/>
      <c r="AH122" s="1002"/>
      <c r="AI122" s="1002"/>
      <c r="AJ122" s="1002"/>
      <c r="AK122" s="1002"/>
      <c r="AL122" s="1002"/>
      <c r="AM122" s="1002"/>
      <c r="AN122" s="1002"/>
      <c r="AO122" s="1002"/>
      <c r="AP122" s="1002"/>
      <c r="AQ122" s="1002"/>
      <c r="AR122" s="1002"/>
      <c r="AS122" s="1002"/>
      <c r="AT122" s="1002"/>
      <c r="AU122" s="1005">
        <f t="shared" si="108"/>
        <v>0</v>
      </c>
      <c r="AV122" s="1002">
        <f t="shared" si="132"/>
        <v>0</v>
      </c>
      <c r="AW122" s="1002">
        <f t="shared" si="133"/>
        <v>0</v>
      </c>
      <c r="AX122" s="1002">
        <f t="shared" si="133"/>
        <v>0</v>
      </c>
      <c r="AY122" s="1002">
        <f t="shared" si="133"/>
        <v>0</v>
      </c>
      <c r="AZ122" s="1002">
        <f t="shared" si="134"/>
        <v>0</v>
      </c>
      <c r="BA122" s="1002">
        <f t="shared" si="134"/>
        <v>0</v>
      </c>
      <c r="BB122" s="1002">
        <f t="shared" si="134"/>
        <v>0</v>
      </c>
      <c r="BC122" s="1002">
        <f t="shared" si="134"/>
        <v>0</v>
      </c>
      <c r="BD122" s="1002">
        <f t="shared" si="134"/>
        <v>0</v>
      </c>
      <c r="BE122" s="1002">
        <f t="shared" si="134"/>
        <v>0</v>
      </c>
      <c r="BF122" s="1002">
        <f t="shared" si="134"/>
        <v>0</v>
      </c>
      <c r="BG122" s="1002">
        <f t="shared" si="134"/>
        <v>0</v>
      </c>
      <c r="BH122" s="1002">
        <f t="shared" si="134"/>
        <v>0</v>
      </c>
      <c r="BI122" s="1002">
        <f t="shared" si="134"/>
        <v>0</v>
      </c>
      <c r="BJ122" s="1002">
        <f t="shared" si="134"/>
        <v>0</v>
      </c>
      <c r="BK122" s="1002">
        <f t="shared" si="134"/>
        <v>0</v>
      </c>
      <c r="BL122" s="1002"/>
      <c r="BM122" s="1002"/>
      <c r="BN122" s="1002">
        <f t="shared" si="135"/>
        <v>0</v>
      </c>
      <c r="BO122" s="1005">
        <f t="shared" si="112"/>
        <v>0.97867021249999997</v>
      </c>
      <c r="BP122" s="1002">
        <f t="shared" si="136"/>
        <v>78293617</v>
      </c>
      <c r="BQ122" s="1002"/>
      <c r="BR122" s="1002"/>
      <c r="BS122" s="1002"/>
      <c r="BT122" s="1002">
        <f>+'[7]ENERO 2016'!$H$626</f>
        <v>78293617</v>
      </c>
      <c r="BU122" s="1002"/>
      <c r="BV122" s="1002"/>
      <c r="BW122" s="1002"/>
      <c r="BX122" s="1002"/>
      <c r="BY122" s="1002"/>
      <c r="BZ122" s="1002"/>
      <c r="CA122" s="1002"/>
      <c r="CB122" s="1002"/>
      <c r="CC122" s="1002"/>
      <c r="CD122" s="1002"/>
      <c r="CE122" s="1002"/>
      <c r="CF122" s="1002"/>
      <c r="CG122" s="1002"/>
      <c r="CH122" s="1002"/>
      <c r="CI122" s="1005">
        <f t="shared" si="114"/>
        <v>2.132978750000003E-2</v>
      </c>
      <c r="CJ122" s="1002">
        <f t="shared" si="137"/>
        <v>1706383</v>
      </c>
      <c r="CK122" s="1002">
        <f t="shared" si="138"/>
        <v>0</v>
      </c>
      <c r="CL122" s="1002">
        <f t="shared" si="138"/>
        <v>0</v>
      </c>
      <c r="CM122" s="1002">
        <f t="shared" si="138"/>
        <v>0</v>
      </c>
      <c r="CN122" s="1002">
        <f t="shared" si="138"/>
        <v>1706383</v>
      </c>
      <c r="CO122" s="1002">
        <f t="shared" si="138"/>
        <v>0</v>
      </c>
      <c r="CP122" s="1002">
        <f t="shared" si="138"/>
        <v>0</v>
      </c>
      <c r="CQ122" s="1002">
        <f t="shared" si="141"/>
        <v>0</v>
      </c>
      <c r="CR122" s="1002">
        <f t="shared" si="141"/>
        <v>0</v>
      </c>
      <c r="CS122" s="1002">
        <f>+P122-BY122</f>
        <v>0</v>
      </c>
      <c r="CT122" s="1002">
        <f t="shared" si="139"/>
        <v>0</v>
      </c>
      <c r="CU122" s="1002">
        <f t="shared" si="139"/>
        <v>0</v>
      </c>
      <c r="CV122" s="1002">
        <f t="shared" si="139"/>
        <v>0</v>
      </c>
      <c r="CW122" s="1002">
        <f t="shared" si="140"/>
        <v>0</v>
      </c>
      <c r="CX122" s="1002">
        <f t="shared" si="140"/>
        <v>0</v>
      </c>
      <c r="CY122" s="1002">
        <f t="shared" si="140"/>
        <v>0</v>
      </c>
      <c r="CZ122" s="1002">
        <f t="shared" si="140"/>
        <v>0</v>
      </c>
      <c r="DA122" s="1002">
        <f t="shared" si="140"/>
        <v>0</v>
      </c>
      <c r="DB122" s="1002">
        <f t="shared" si="140"/>
        <v>0</v>
      </c>
    </row>
    <row r="123" spans="1:106" ht="48" customHeight="1" x14ac:dyDescent="0.25">
      <c r="A123" s="1495"/>
      <c r="B123" s="1041" t="s">
        <v>4394</v>
      </c>
      <c r="C123" s="852" t="s">
        <v>4445</v>
      </c>
      <c r="D123" s="1008" t="s">
        <v>4444</v>
      </c>
      <c r="E123" s="991">
        <v>510</v>
      </c>
      <c r="F123" s="1049" t="s">
        <v>4407</v>
      </c>
      <c r="G123" s="1002">
        <f t="shared" si="130"/>
        <v>110000000</v>
      </c>
      <c r="H123" s="1002"/>
      <c r="I123" s="1002"/>
      <c r="J123" s="1002"/>
      <c r="K123" s="1002">
        <v>110000000</v>
      </c>
      <c r="L123" s="1002"/>
      <c r="M123" s="1002"/>
      <c r="N123" s="1002"/>
      <c r="O123" s="1002"/>
      <c r="P123" s="1002"/>
      <c r="Q123" s="1002"/>
      <c r="R123" s="1002"/>
      <c r="S123" s="1002"/>
      <c r="T123" s="1002"/>
      <c r="U123" s="1002"/>
      <c r="V123" s="1002"/>
      <c r="W123" s="1002"/>
      <c r="X123" s="1002"/>
      <c r="Y123" s="1002"/>
      <c r="AA123" s="1005">
        <f t="shared" si="106"/>
        <v>0.57272727272727275</v>
      </c>
      <c r="AB123" s="1002">
        <f t="shared" si="131"/>
        <v>63000000</v>
      </c>
      <c r="AC123" s="1002"/>
      <c r="AD123" s="1002"/>
      <c r="AE123" s="1002"/>
      <c r="AF123" s="1002">
        <f>+'[7]ENERO 2016'!$O$638</f>
        <v>63000000</v>
      </c>
      <c r="AG123" s="1002"/>
      <c r="AH123" s="1002"/>
      <c r="AI123" s="1002"/>
      <c r="AJ123" s="1002"/>
      <c r="AK123" s="1002"/>
      <c r="AL123" s="1002"/>
      <c r="AM123" s="1002"/>
      <c r="AN123" s="1002"/>
      <c r="AO123" s="1002"/>
      <c r="AP123" s="1002"/>
      <c r="AQ123" s="1002"/>
      <c r="AR123" s="1002"/>
      <c r="AS123" s="1002"/>
      <c r="AT123" s="1002"/>
      <c r="AU123" s="1005">
        <f t="shared" si="108"/>
        <v>0.42727272727272725</v>
      </c>
      <c r="AV123" s="1002">
        <f t="shared" si="132"/>
        <v>47000000</v>
      </c>
      <c r="AW123" s="1002">
        <f t="shared" si="133"/>
        <v>0</v>
      </c>
      <c r="AX123" s="1002">
        <f t="shared" si="133"/>
        <v>0</v>
      </c>
      <c r="AY123" s="1002">
        <f t="shared" si="133"/>
        <v>0</v>
      </c>
      <c r="AZ123" s="1002">
        <f t="shared" ref="AZ123:BK124" si="144">+K123-AF123</f>
        <v>47000000</v>
      </c>
      <c r="BA123" s="1002">
        <f t="shared" si="144"/>
        <v>0</v>
      </c>
      <c r="BB123" s="1002">
        <f t="shared" si="144"/>
        <v>0</v>
      </c>
      <c r="BC123" s="1002">
        <f t="shared" si="144"/>
        <v>0</v>
      </c>
      <c r="BD123" s="1002">
        <f t="shared" si="144"/>
        <v>0</v>
      </c>
      <c r="BE123" s="1002">
        <f t="shared" si="144"/>
        <v>0</v>
      </c>
      <c r="BF123" s="1002">
        <f t="shared" si="144"/>
        <v>0</v>
      </c>
      <c r="BG123" s="1002">
        <f t="shared" si="144"/>
        <v>0</v>
      </c>
      <c r="BH123" s="1002">
        <f t="shared" si="144"/>
        <v>0</v>
      </c>
      <c r="BI123" s="1002">
        <f t="shared" si="144"/>
        <v>0</v>
      </c>
      <c r="BJ123" s="1002">
        <f t="shared" si="144"/>
        <v>0</v>
      </c>
      <c r="BK123" s="1002">
        <f t="shared" si="144"/>
        <v>0</v>
      </c>
      <c r="BL123" s="1002"/>
      <c r="BM123" s="1002"/>
      <c r="BN123" s="1002">
        <f t="shared" si="135"/>
        <v>0</v>
      </c>
      <c r="BO123" s="1005">
        <f t="shared" si="112"/>
        <v>0.29775757272727271</v>
      </c>
      <c r="BP123" s="1002">
        <f t="shared" si="136"/>
        <v>32753333</v>
      </c>
      <c r="BQ123" s="1002"/>
      <c r="BR123" s="1002"/>
      <c r="BS123" s="1002"/>
      <c r="BT123" s="1002">
        <f>+'[7]ENERO 2016'!$H$636</f>
        <v>32753333</v>
      </c>
      <c r="BU123" s="1002"/>
      <c r="BV123" s="1002"/>
      <c r="BW123" s="1002"/>
      <c r="BX123" s="1002"/>
      <c r="BY123" s="1002"/>
      <c r="BZ123" s="1002"/>
      <c r="CA123" s="1002"/>
      <c r="CB123" s="1002"/>
      <c r="CC123" s="1002"/>
      <c r="CD123" s="1002"/>
      <c r="CE123" s="1002"/>
      <c r="CF123" s="1002"/>
      <c r="CG123" s="1002"/>
      <c r="CH123" s="1002"/>
      <c r="CI123" s="1005">
        <f t="shared" si="114"/>
        <v>0.70224242727272723</v>
      </c>
      <c r="CJ123" s="1002">
        <f t="shared" si="137"/>
        <v>77246667</v>
      </c>
      <c r="CK123" s="1002">
        <f t="shared" ref="CK123:CP124" si="145">H123-BQ123</f>
        <v>0</v>
      </c>
      <c r="CL123" s="1002">
        <f t="shared" si="145"/>
        <v>0</v>
      </c>
      <c r="CM123" s="1002">
        <f t="shared" si="145"/>
        <v>0</v>
      </c>
      <c r="CN123" s="1002">
        <f t="shared" si="145"/>
        <v>77246667</v>
      </c>
      <c r="CO123" s="1002">
        <f t="shared" si="145"/>
        <v>0</v>
      </c>
      <c r="CP123" s="1002">
        <f t="shared" si="145"/>
        <v>0</v>
      </c>
      <c r="CQ123" s="1002">
        <f t="shared" si="141"/>
        <v>0</v>
      </c>
      <c r="CR123" s="1002">
        <f t="shared" si="141"/>
        <v>0</v>
      </c>
      <c r="CS123" s="1002">
        <f t="shared" si="141"/>
        <v>0</v>
      </c>
      <c r="CT123" s="1002">
        <f t="shared" si="139"/>
        <v>0</v>
      </c>
      <c r="CU123" s="1002">
        <f t="shared" si="139"/>
        <v>0</v>
      </c>
      <c r="CV123" s="1002">
        <f t="shared" si="139"/>
        <v>0</v>
      </c>
      <c r="CW123" s="1002">
        <f t="shared" ref="CW123:DB124" si="146">+T123-CC123</f>
        <v>0</v>
      </c>
      <c r="CX123" s="1002">
        <f t="shared" si="146"/>
        <v>0</v>
      </c>
      <c r="CY123" s="1002">
        <f t="shared" si="146"/>
        <v>0</v>
      </c>
      <c r="CZ123" s="1002">
        <f t="shared" si="146"/>
        <v>0</v>
      </c>
      <c r="DA123" s="1002">
        <f t="shared" si="146"/>
        <v>0</v>
      </c>
      <c r="DB123" s="1002">
        <f t="shared" si="146"/>
        <v>0</v>
      </c>
    </row>
    <row r="124" spans="1:106" ht="75.75" customHeight="1" x14ac:dyDescent="0.25">
      <c r="A124" s="1496"/>
      <c r="B124" s="1041" t="s">
        <v>4395</v>
      </c>
      <c r="C124" s="852" t="s">
        <v>4450</v>
      </c>
      <c r="D124" s="1008" t="s">
        <v>4449</v>
      </c>
      <c r="E124" s="991">
        <v>310</v>
      </c>
      <c r="F124" s="1049" t="s">
        <v>4566</v>
      </c>
      <c r="G124" s="1002">
        <f t="shared" si="130"/>
        <v>268168096</v>
      </c>
      <c r="H124" s="1002"/>
      <c r="I124" s="1002"/>
      <c r="J124" s="1002"/>
      <c r="K124" s="1002">
        <v>243168096</v>
      </c>
      <c r="L124" s="1002"/>
      <c r="M124" s="1002"/>
      <c r="N124" s="1002"/>
      <c r="O124" s="1002"/>
      <c r="P124" s="1002"/>
      <c r="Q124" s="1002"/>
      <c r="R124" s="1002"/>
      <c r="S124" s="1002"/>
      <c r="T124" s="1002"/>
      <c r="U124" s="1002"/>
      <c r="V124" s="1002"/>
      <c r="W124" s="1002"/>
      <c r="X124" s="1002"/>
      <c r="Y124" s="1002">
        <v>25000000</v>
      </c>
      <c r="AA124" s="1005">
        <f t="shared" si="106"/>
        <v>0</v>
      </c>
      <c r="AB124" s="1002">
        <f t="shared" si="131"/>
        <v>0</v>
      </c>
      <c r="AC124" s="1002"/>
      <c r="AD124" s="1002"/>
      <c r="AE124" s="1002"/>
      <c r="AF124" s="1002"/>
      <c r="AG124" s="1002"/>
      <c r="AH124" s="1002"/>
      <c r="AI124" s="1002"/>
      <c r="AJ124" s="1002"/>
      <c r="AK124" s="1002"/>
      <c r="AL124" s="1002"/>
      <c r="AM124" s="1002"/>
      <c r="AN124" s="1002"/>
      <c r="AO124" s="1002"/>
      <c r="AP124" s="1002"/>
      <c r="AQ124" s="1002"/>
      <c r="AR124" s="1002"/>
      <c r="AS124" s="1002"/>
      <c r="AT124" s="1002"/>
      <c r="AU124" s="1005">
        <f t="shared" si="108"/>
        <v>1</v>
      </c>
      <c r="AV124" s="1002">
        <f t="shared" si="132"/>
        <v>268168096</v>
      </c>
      <c r="AW124" s="1002">
        <f t="shared" si="133"/>
        <v>0</v>
      </c>
      <c r="AX124" s="1002">
        <f t="shared" si="133"/>
        <v>0</v>
      </c>
      <c r="AY124" s="1002">
        <f t="shared" si="133"/>
        <v>0</v>
      </c>
      <c r="AZ124" s="1002">
        <f t="shared" si="144"/>
        <v>243168096</v>
      </c>
      <c r="BA124" s="1002">
        <f t="shared" si="144"/>
        <v>0</v>
      </c>
      <c r="BB124" s="1002">
        <f t="shared" si="144"/>
        <v>0</v>
      </c>
      <c r="BC124" s="1002">
        <f t="shared" si="144"/>
        <v>0</v>
      </c>
      <c r="BD124" s="1002">
        <f t="shared" si="144"/>
        <v>0</v>
      </c>
      <c r="BE124" s="1002">
        <f t="shared" si="144"/>
        <v>0</v>
      </c>
      <c r="BF124" s="1002">
        <f t="shared" si="144"/>
        <v>0</v>
      </c>
      <c r="BG124" s="1002">
        <f t="shared" si="144"/>
        <v>0</v>
      </c>
      <c r="BH124" s="1002">
        <f t="shared" si="144"/>
        <v>0</v>
      </c>
      <c r="BI124" s="1002">
        <f t="shared" si="144"/>
        <v>0</v>
      </c>
      <c r="BJ124" s="1002">
        <f t="shared" si="144"/>
        <v>0</v>
      </c>
      <c r="BK124" s="1002">
        <f t="shared" si="144"/>
        <v>0</v>
      </c>
      <c r="BL124" s="1002"/>
      <c r="BM124" s="1002"/>
      <c r="BN124" s="1002">
        <f t="shared" si="135"/>
        <v>25000000</v>
      </c>
      <c r="BO124" s="1005">
        <f t="shared" si="112"/>
        <v>0</v>
      </c>
      <c r="BP124" s="1002">
        <f t="shared" si="136"/>
        <v>0</v>
      </c>
      <c r="BQ124" s="1002"/>
      <c r="BR124" s="1002"/>
      <c r="BS124" s="1002"/>
      <c r="BT124" s="1002"/>
      <c r="BU124" s="1002"/>
      <c r="BV124" s="1002"/>
      <c r="BW124" s="1002"/>
      <c r="BX124" s="1002"/>
      <c r="BY124" s="1002"/>
      <c r="BZ124" s="1002"/>
      <c r="CA124" s="1002"/>
      <c r="CB124" s="1002"/>
      <c r="CC124" s="1002"/>
      <c r="CD124" s="1002"/>
      <c r="CE124" s="1002"/>
      <c r="CF124" s="1002"/>
      <c r="CG124" s="1002"/>
      <c r="CH124" s="1002"/>
      <c r="CI124" s="1005">
        <f t="shared" si="114"/>
        <v>1</v>
      </c>
      <c r="CJ124" s="1002">
        <f t="shared" si="137"/>
        <v>268168096</v>
      </c>
      <c r="CK124" s="1002">
        <f t="shared" si="145"/>
        <v>0</v>
      </c>
      <c r="CL124" s="1002">
        <f t="shared" si="145"/>
        <v>0</v>
      </c>
      <c r="CM124" s="1002">
        <f t="shared" si="145"/>
        <v>0</v>
      </c>
      <c r="CN124" s="1002">
        <f t="shared" si="145"/>
        <v>243168096</v>
      </c>
      <c r="CO124" s="1002">
        <f t="shared" si="145"/>
        <v>0</v>
      </c>
      <c r="CP124" s="1002">
        <f>M124-BV124</f>
        <v>0</v>
      </c>
      <c r="CQ124" s="1002">
        <f t="shared" si="141"/>
        <v>0</v>
      </c>
      <c r="CR124" s="1002">
        <f t="shared" si="141"/>
        <v>0</v>
      </c>
      <c r="CS124" s="1002">
        <f t="shared" si="141"/>
        <v>0</v>
      </c>
      <c r="CT124" s="1002">
        <f t="shared" si="139"/>
        <v>0</v>
      </c>
      <c r="CU124" s="1002">
        <f t="shared" si="139"/>
        <v>0</v>
      </c>
      <c r="CV124" s="1002">
        <f t="shared" si="139"/>
        <v>0</v>
      </c>
      <c r="CW124" s="1002">
        <f t="shared" si="146"/>
        <v>0</v>
      </c>
      <c r="CX124" s="1002">
        <f t="shared" si="146"/>
        <v>0</v>
      </c>
      <c r="CY124" s="1002">
        <f t="shared" si="146"/>
        <v>0</v>
      </c>
      <c r="CZ124" s="1002">
        <f t="shared" si="146"/>
        <v>0</v>
      </c>
      <c r="DA124" s="1002">
        <f t="shared" si="146"/>
        <v>0</v>
      </c>
      <c r="DB124" s="1002">
        <f t="shared" si="146"/>
        <v>25000000</v>
      </c>
    </row>
    <row r="125" spans="1:106" s="948" customFormat="1" ht="25.5" customHeight="1" thickBot="1" x14ac:dyDescent="0.3">
      <c r="A125" s="1029"/>
      <c r="B125" s="1518" t="s">
        <v>4396</v>
      </c>
      <c r="C125" s="1519"/>
      <c r="D125" s="1520"/>
      <c r="E125" s="998"/>
      <c r="F125" s="999"/>
      <c r="G125" s="1003">
        <f t="shared" ref="G125:Y125" si="147">SUM(G107:G124)</f>
        <v>8324895818</v>
      </c>
      <c r="H125" s="1003">
        <f t="shared" si="147"/>
        <v>0</v>
      </c>
      <c r="I125" s="1003">
        <f t="shared" si="147"/>
        <v>6817003733</v>
      </c>
      <c r="J125" s="1003">
        <f t="shared" si="147"/>
        <v>98553232</v>
      </c>
      <c r="K125" s="1003">
        <f t="shared" si="147"/>
        <v>630168096</v>
      </c>
      <c r="L125" s="1003">
        <f t="shared" si="147"/>
        <v>0</v>
      </c>
      <c r="M125" s="1003">
        <f t="shared" si="147"/>
        <v>0</v>
      </c>
      <c r="N125" s="1003">
        <f t="shared" si="147"/>
        <v>0</v>
      </c>
      <c r="O125" s="1003">
        <f t="shared" si="147"/>
        <v>0</v>
      </c>
      <c r="P125" s="1003">
        <f t="shared" si="147"/>
        <v>0</v>
      </c>
      <c r="Q125" s="1003">
        <f t="shared" si="147"/>
        <v>140509069</v>
      </c>
      <c r="R125" s="1003">
        <f t="shared" si="147"/>
        <v>0</v>
      </c>
      <c r="S125" s="1003">
        <f t="shared" si="147"/>
        <v>390000000</v>
      </c>
      <c r="T125" s="1003">
        <f t="shared" si="147"/>
        <v>0</v>
      </c>
      <c r="U125" s="1003">
        <f t="shared" si="147"/>
        <v>28735209</v>
      </c>
      <c r="V125" s="1003">
        <f t="shared" si="147"/>
        <v>0</v>
      </c>
      <c r="W125" s="1003">
        <f t="shared" si="147"/>
        <v>0</v>
      </c>
      <c r="X125" s="1003">
        <f t="shared" si="147"/>
        <v>0</v>
      </c>
      <c r="Y125" s="1003">
        <f t="shared" si="147"/>
        <v>219926479</v>
      </c>
      <c r="AA125" s="1006">
        <f t="shared" si="106"/>
        <v>9.6654923928322492E-2</v>
      </c>
      <c r="AB125" s="1003">
        <f t="shared" ref="AB125:AT125" si="148">SUM(AB107:AB124)</f>
        <v>804642172</v>
      </c>
      <c r="AC125" s="1003">
        <f t="shared" si="148"/>
        <v>0</v>
      </c>
      <c r="AD125" s="1003">
        <f t="shared" si="148"/>
        <v>433642172</v>
      </c>
      <c r="AE125" s="1003">
        <f t="shared" si="148"/>
        <v>0</v>
      </c>
      <c r="AF125" s="1003">
        <f t="shared" si="148"/>
        <v>250000000</v>
      </c>
      <c r="AG125" s="1003">
        <f t="shared" si="148"/>
        <v>0</v>
      </c>
      <c r="AH125" s="1003">
        <f t="shared" si="148"/>
        <v>0</v>
      </c>
      <c r="AI125" s="1003">
        <f t="shared" si="148"/>
        <v>0</v>
      </c>
      <c r="AJ125" s="1003">
        <f t="shared" si="148"/>
        <v>0</v>
      </c>
      <c r="AK125" s="1003">
        <f t="shared" si="148"/>
        <v>0</v>
      </c>
      <c r="AL125" s="1003">
        <f t="shared" si="148"/>
        <v>0</v>
      </c>
      <c r="AM125" s="1003">
        <f t="shared" si="148"/>
        <v>0</v>
      </c>
      <c r="AN125" s="1003">
        <f t="shared" si="148"/>
        <v>120000000</v>
      </c>
      <c r="AO125" s="1003">
        <f t="shared" si="148"/>
        <v>0</v>
      </c>
      <c r="AP125" s="1003">
        <f t="shared" si="148"/>
        <v>0</v>
      </c>
      <c r="AQ125" s="1003">
        <f t="shared" si="148"/>
        <v>0</v>
      </c>
      <c r="AR125" s="1003">
        <f t="shared" si="148"/>
        <v>0</v>
      </c>
      <c r="AS125" s="1003">
        <f t="shared" si="148"/>
        <v>0</v>
      </c>
      <c r="AT125" s="1003">
        <f t="shared" si="148"/>
        <v>1000000</v>
      </c>
      <c r="AU125" s="1006">
        <f t="shared" si="108"/>
        <v>0.90334507607167747</v>
      </c>
      <c r="AV125" s="1003">
        <f t="shared" ref="AV125:BN125" si="149">SUM(AV107:AV124)</f>
        <v>7520253646</v>
      </c>
      <c r="AW125" s="1003">
        <f t="shared" si="149"/>
        <v>0</v>
      </c>
      <c r="AX125" s="1003">
        <f t="shared" si="149"/>
        <v>6383361561</v>
      </c>
      <c r="AY125" s="1003">
        <f t="shared" si="149"/>
        <v>98553232</v>
      </c>
      <c r="AZ125" s="1003">
        <f t="shared" si="149"/>
        <v>380168096</v>
      </c>
      <c r="BA125" s="1003">
        <f t="shared" si="149"/>
        <v>0</v>
      </c>
      <c r="BB125" s="1003">
        <f t="shared" si="149"/>
        <v>0</v>
      </c>
      <c r="BC125" s="1003">
        <f t="shared" si="149"/>
        <v>0</v>
      </c>
      <c r="BD125" s="1003">
        <f t="shared" si="149"/>
        <v>0</v>
      </c>
      <c r="BE125" s="1003">
        <f t="shared" si="149"/>
        <v>0</v>
      </c>
      <c r="BF125" s="1003">
        <f t="shared" si="149"/>
        <v>140509069</v>
      </c>
      <c r="BG125" s="1003">
        <f t="shared" si="149"/>
        <v>0</v>
      </c>
      <c r="BH125" s="1003">
        <f t="shared" si="149"/>
        <v>270000000</v>
      </c>
      <c r="BI125" s="1003">
        <f t="shared" si="149"/>
        <v>0</v>
      </c>
      <c r="BJ125" s="1003">
        <f t="shared" si="149"/>
        <v>28735209</v>
      </c>
      <c r="BK125" s="1003">
        <f t="shared" si="149"/>
        <v>0</v>
      </c>
      <c r="BL125" s="1003">
        <f t="shared" si="149"/>
        <v>0</v>
      </c>
      <c r="BM125" s="1003">
        <f t="shared" si="149"/>
        <v>0</v>
      </c>
      <c r="BN125" s="1003">
        <f t="shared" si="149"/>
        <v>218926479</v>
      </c>
      <c r="BO125" s="1006">
        <f t="shared" si="112"/>
        <v>3.6756360042174405E-2</v>
      </c>
      <c r="BP125" s="1003">
        <f t="shared" ref="BP125:CH125" si="150">SUM(BP107:BP124)</f>
        <v>305992868</v>
      </c>
      <c r="BQ125" s="1003">
        <f t="shared" si="150"/>
        <v>0</v>
      </c>
      <c r="BR125" s="1003">
        <f t="shared" si="150"/>
        <v>0</v>
      </c>
      <c r="BS125" s="1003">
        <f t="shared" si="150"/>
        <v>0</v>
      </c>
      <c r="BT125" s="1003">
        <f t="shared" si="150"/>
        <v>190708483</v>
      </c>
      <c r="BU125" s="1003">
        <f t="shared" si="150"/>
        <v>0</v>
      </c>
      <c r="BV125" s="1003">
        <f t="shared" si="150"/>
        <v>0</v>
      </c>
      <c r="BW125" s="1003">
        <f t="shared" si="150"/>
        <v>0</v>
      </c>
      <c r="BX125" s="1003">
        <f t="shared" si="150"/>
        <v>0</v>
      </c>
      <c r="BY125" s="1003">
        <f t="shared" si="150"/>
        <v>0</v>
      </c>
      <c r="BZ125" s="1003">
        <f t="shared" si="150"/>
        <v>0</v>
      </c>
      <c r="CA125" s="1003">
        <f t="shared" si="150"/>
        <v>0</v>
      </c>
      <c r="CB125" s="1003">
        <f t="shared" si="150"/>
        <v>115284385</v>
      </c>
      <c r="CC125" s="1003">
        <f t="shared" si="150"/>
        <v>0</v>
      </c>
      <c r="CD125" s="1003">
        <f t="shared" si="150"/>
        <v>0</v>
      </c>
      <c r="CE125" s="1003">
        <f t="shared" si="150"/>
        <v>0</v>
      </c>
      <c r="CF125" s="1003">
        <f t="shared" si="150"/>
        <v>0</v>
      </c>
      <c r="CG125" s="1003">
        <f t="shared" si="150"/>
        <v>0</v>
      </c>
      <c r="CH125" s="1003">
        <f t="shared" si="150"/>
        <v>0</v>
      </c>
      <c r="CI125" s="1006">
        <f t="shared" si="114"/>
        <v>0.96324363995782558</v>
      </c>
      <c r="CJ125" s="1003">
        <f t="shared" ref="CJ125:DB125" si="151">SUM(CJ107:CJ124)</f>
        <v>8018902950</v>
      </c>
      <c r="CK125" s="1003">
        <f t="shared" si="151"/>
        <v>0</v>
      </c>
      <c r="CL125" s="1003">
        <f t="shared" si="151"/>
        <v>6817003733</v>
      </c>
      <c r="CM125" s="1003">
        <f t="shared" si="151"/>
        <v>98553232</v>
      </c>
      <c r="CN125" s="1003">
        <f t="shared" si="151"/>
        <v>439459613</v>
      </c>
      <c r="CO125" s="1003">
        <f t="shared" si="151"/>
        <v>0</v>
      </c>
      <c r="CP125" s="1003">
        <f t="shared" si="151"/>
        <v>0</v>
      </c>
      <c r="CQ125" s="1003">
        <f t="shared" si="151"/>
        <v>0</v>
      </c>
      <c r="CR125" s="1003">
        <f t="shared" si="151"/>
        <v>0</v>
      </c>
      <c r="CS125" s="1003">
        <f t="shared" si="151"/>
        <v>0</v>
      </c>
      <c r="CT125" s="1003">
        <f t="shared" si="151"/>
        <v>140509069</v>
      </c>
      <c r="CU125" s="1003">
        <f t="shared" si="151"/>
        <v>0</v>
      </c>
      <c r="CV125" s="1003">
        <f t="shared" si="151"/>
        <v>274715615</v>
      </c>
      <c r="CW125" s="1003">
        <f t="shared" si="151"/>
        <v>0</v>
      </c>
      <c r="CX125" s="1003">
        <f t="shared" si="151"/>
        <v>28735209</v>
      </c>
      <c r="CY125" s="1003">
        <f t="shared" si="151"/>
        <v>0</v>
      </c>
      <c r="CZ125" s="1003">
        <f t="shared" si="151"/>
        <v>0</v>
      </c>
      <c r="DA125" s="1003">
        <f t="shared" si="151"/>
        <v>0</v>
      </c>
      <c r="DB125" s="1003">
        <f t="shared" si="151"/>
        <v>219926479</v>
      </c>
    </row>
    <row r="126" spans="1:106" ht="5.25" customHeight="1" thickTop="1" x14ac:dyDescent="0.25">
      <c r="C126" s="963"/>
      <c r="D126" s="963"/>
      <c r="E126" s="963"/>
      <c r="F126" s="963"/>
      <c r="G126" s="989"/>
      <c r="H126" s="989"/>
      <c r="I126" s="990"/>
      <c r="J126" s="989"/>
      <c r="K126" s="686"/>
      <c r="L126" s="686"/>
      <c r="M126" s="686"/>
      <c r="N126" s="686"/>
      <c r="O126" s="686"/>
      <c r="P126" s="686"/>
      <c r="Q126" s="686"/>
      <c r="R126" s="686"/>
      <c r="S126" s="686"/>
      <c r="T126" s="686"/>
      <c r="U126" s="686"/>
      <c r="V126" s="686"/>
      <c r="W126" s="686"/>
      <c r="X126" s="686"/>
      <c r="Y126" s="686"/>
      <c r="AA126" s="1000"/>
      <c r="AB126" s="875"/>
      <c r="AC126" s="875"/>
      <c r="AD126" s="875"/>
      <c r="AE126" s="875"/>
      <c r="AF126" s="875"/>
      <c r="AG126" s="875"/>
      <c r="AH126" s="875"/>
      <c r="AI126" s="875"/>
      <c r="AJ126" s="875"/>
      <c r="AK126" s="875"/>
      <c r="AL126" s="875"/>
      <c r="AM126" s="875"/>
      <c r="AN126" s="875"/>
      <c r="AO126" s="875"/>
      <c r="AP126" s="875"/>
      <c r="AQ126" s="875"/>
      <c r="AR126" s="875"/>
      <c r="AS126" s="875"/>
      <c r="AT126" s="875"/>
      <c r="AU126" s="1000"/>
      <c r="AV126" s="875"/>
      <c r="AW126" s="875"/>
      <c r="AX126" s="875"/>
      <c r="AY126" s="875"/>
      <c r="AZ126" s="875"/>
      <c r="BA126" s="875"/>
      <c r="BB126" s="875"/>
      <c r="BC126" s="875"/>
      <c r="BD126" s="875"/>
      <c r="BE126" s="875"/>
      <c r="BF126" s="875"/>
      <c r="BG126" s="875"/>
      <c r="BH126" s="875"/>
      <c r="BI126" s="875"/>
      <c r="BJ126" s="875"/>
      <c r="BK126" s="875"/>
      <c r="BL126" s="875"/>
      <c r="BM126" s="875"/>
      <c r="BN126" s="875"/>
      <c r="BO126" s="1000"/>
      <c r="BP126" s="1021"/>
      <c r="BQ126" s="875"/>
      <c r="BR126" s="875"/>
      <c r="BS126" s="875"/>
      <c r="BT126" s="875"/>
      <c r="BU126" s="875"/>
      <c r="BV126" s="875"/>
      <c r="BW126" s="875"/>
      <c r="BX126" s="875"/>
      <c r="BY126" s="875"/>
      <c r="BZ126" s="875"/>
      <c r="CA126" s="875"/>
      <c r="CB126" s="875"/>
      <c r="CC126" s="875"/>
      <c r="CD126" s="875"/>
      <c r="CE126" s="875"/>
      <c r="CF126" s="875"/>
      <c r="CG126" s="875"/>
      <c r="CH126" s="875"/>
      <c r="CI126" s="1000"/>
      <c r="CJ126" s="875"/>
      <c r="CK126" s="875"/>
      <c r="CL126" s="875"/>
      <c r="CM126" s="875"/>
      <c r="CN126" s="875"/>
      <c r="CO126" s="875"/>
      <c r="CP126" s="875"/>
      <c r="CQ126" s="875"/>
      <c r="CR126" s="875"/>
      <c r="CS126" s="875"/>
      <c r="CT126" s="875"/>
      <c r="CU126" s="875"/>
      <c r="CV126" s="875"/>
      <c r="CW126" s="875"/>
      <c r="CX126" s="875"/>
      <c r="CY126" s="875"/>
      <c r="CZ126" s="875"/>
      <c r="DA126" s="875"/>
      <c r="DB126" s="875"/>
    </row>
    <row r="127" spans="1:106" ht="19.5" customHeight="1" x14ac:dyDescent="0.25">
      <c r="C127" s="1181" t="s">
        <v>622</v>
      </c>
      <c r="D127" s="1196"/>
      <c r="E127" s="1214"/>
      <c r="F127" s="242"/>
      <c r="G127" s="875">
        <f t="shared" ref="G127:Y127" si="152">G19+G56+G89+G106+G125</f>
        <v>17602623177</v>
      </c>
      <c r="H127" s="875">
        <f t="shared" si="152"/>
        <v>200000000</v>
      </c>
      <c r="I127" s="875">
        <f t="shared" si="152"/>
        <v>8727003733</v>
      </c>
      <c r="J127" s="875">
        <f t="shared" si="152"/>
        <v>98553232</v>
      </c>
      <c r="K127" s="875">
        <f t="shared" si="152"/>
        <v>2601016897</v>
      </c>
      <c r="L127" s="875">
        <f t="shared" si="152"/>
        <v>0</v>
      </c>
      <c r="M127" s="875">
        <f t="shared" si="152"/>
        <v>0</v>
      </c>
      <c r="N127" s="875">
        <f t="shared" si="152"/>
        <v>0</v>
      </c>
      <c r="O127" s="875">
        <f t="shared" si="152"/>
        <v>0</v>
      </c>
      <c r="P127" s="875">
        <f t="shared" si="152"/>
        <v>0</v>
      </c>
      <c r="Q127" s="875">
        <f t="shared" si="152"/>
        <v>140509069</v>
      </c>
      <c r="R127" s="875">
        <f t="shared" si="152"/>
        <v>1500000000</v>
      </c>
      <c r="S127" s="875">
        <f t="shared" si="152"/>
        <v>1142029623</v>
      </c>
      <c r="T127" s="875">
        <f t="shared" si="152"/>
        <v>0</v>
      </c>
      <c r="U127" s="875">
        <f t="shared" si="152"/>
        <v>1104833768</v>
      </c>
      <c r="V127" s="875">
        <f t="shared" si="152"/>
        <v>1262551657</v>
      </c>
      <c r="W127" s="875">
        <f t="shared" si="152"/>
        <v>0</v>
      </c>
      <c r="X127" s="875">
        <f t="shared" si="152"/>
        <v>0</v>
      </c>
      <c r="Y127" s="875">
        <f t="shared" si="152"/>
        <v>826125198</v>
      </c>
      <c r="AA127" s="238">
        <f>+AB127/G127</f>
        <v>0.26671135380176525</v>
      </c>
      <c r="AB127" s="875">
        <f>AB19+AB56+AB89+AB106+AB125</f>
        <v>4694819458</v>
      </c>
      <c r="AC127" s="875">
        <f t="shared" ref="AC127:AT127" si="153">AC19+AC56+AC89+AC106+AC125</f>
        <v>200000000</v>
      </c>
      <c r="AD127" s="875">
        <f t="shared" si="153"/>
        <v>1228431668</v>
      </c>
      <c r="AE127" s="875">
        <f t="shared" si="153"/>
        <v>0</v>
      </c>
      <c r="AF127" s="875">
        <f t="shared" si="153"/>
        <v>1268030827</v>
      </c>
      <c r="AG127" s="875">
        <f t="shared" si="153"/>
        <v>0</v>
      </c>
      <c r="AH127" s="875">
        <f t="shared" si="153"/>
        <v>0</v>
      </c>
      <c r="AI127" s="875">
        <f t="shared" si="153"/>
        <v>0</v>
      </c>
      <c r="AJ127" s="875">
        <f t="shared" si="153"/>
        <v>0</v>
      </c>
      <c r="AK127" s="875">
        <f t="shared" si="153"/>
        <v>0</v>
      </c>
      <c r="AL127" s="875">
        <f t="shared" si="153"/>
        <v>0</v>
      </c>
      <c r="AM127" s="875">
        <f t="shared" si="153"/>
        <v>450670855</v>
      </c>
      <c r="AN127" s="875">
        <f t="shared" si="153"/>
        <v>506089999</v>
      </c>
      <c r="AO127" s="875">
        <f t="shared" si="153"/>
        <v>0</v>
      </c>
      <c r="AP127" s="875">
        <f t="shared" si="153"/>
        <v>292365444</v>
      </c>
      <c r="AQ127" s="875">
        <f t="shared" si="153"/>
        <v>512800534</v>
      </c>
      <c r="AR127" s="875">
        <f t="shared" si="153"/>
        <v>0</v>
      </c>
      <c r="AS127" s="875">
        <f t="shared" si="153"/>
        <v>0</v>
      </c>
      <c r="AT127" s="875">
        <f t="shared" si="153"/>
        <v>236430131</v>
      </c>
      <c r="AU127" s="950">
        <f>1-AA127</f>
        <v>0.73328864619823475</v>
      </c>
      <c r="AV127" s="875">
        <f t="shared" ref="AV127:BN127" si="154">AV19+AV56+AV89+AV106+AV125</f>
        <v>12907803719</v>
      </c>
      <c r="AW127" s="875">
        <f t="shared" si="154"/>
        <v>0</v>
      </c>
      <c r="AX127" s="875">
        <f t="shared" si="154"/>
        <v>7498572065</v>
      </c>
      <c r="AY127" s="875">
        <f t="shared" si="154"/>
        <v>98553232</v>
      </c>
      <c r="AZ127" s="875">
        <f t="shared" si="154"/>
        <v>1332986070</v>
      </c>
      <c r="BA127" s="875">
        <f t="shared" si="154"/>
        <v>0</v>
      </c>
      <c r="BB127" s="875">
        <f t="shared" si="154"/>
        <v>0</v>
      </c>
      <c r="BC127" s="875">
        <f t="shared" si="154"/>
        <v>0</v>
      </c>
      <c r="BD127" s="875">
        <f t="shared" si="154"/>
        <v>0</v>
      </c>
      <c r="BE127" s="875">
        <f t="shared" si="154"/>
        <v>0</v>
      </c>
      <c r="BF127" s="875">
        <f t="shared" si="154"/>
        <v>140509069</v>
      </c>
      <c r="BG127" s="875">
        <f t="shared" si="154"/>
        <v>1049329145</v>
      </c>
      <c r="BH127" s="875">
        <f t="shared" si="154"/>
        <v>635939624</v>
      </c>
      <c r="BI127" s="875">
        <f t="shared" si="154"/>
        <v>0</v>
      </c>
      <c r="BJ127" s="875">
        <f t="shared" si="154"/>
        <v>812468324</v>
      </c>
      <c r="BK127" s="875">
        <f t="shared" si="154"/>
        <v>749751123</v>
      </c>
      <c r="BL127" s="875">
        <f t="shared" si="154"/>
        <v>0</v>
      </c>
      <c r="BM127" s="875">
        <f t="shared" si="154"/>
        <v>0</v>
      </c>
      <c r="BN127" s="875">
        <f t="shared" si="154"/>
        <v>589695067</v>
      </c>
      <c r="BO127" s="950">
        <f>+BP127/G127</f>
        <v>7.193905585927661E-2</v>
      </c>
      <c r="BP127" s="875">
        <f t="shared" ref="BP127:DB127" si="155">BP19+BP56+BP89+BP106+BP125</f>
        <v>1266316092</v>
      </c>
      <c r="BQ127" s="875">
        <f t="shared" si="155"/>
        <v>0</v>
      </c>
      <c r="BR127" s="875">
        <f t="shared" si="155"/>
        <v>303812128</v>
      </c>
      <c r="BS127" s="875">
        <f t="shared" si="155"/>
        <v>0</v>
      </c>
      <c r="BT127" s="875">
        <f t="shared" si="155"/>
        <v>414920050</v>
      </c>
      <c r="BU127" s="875">
        <f t="shared" si="155"/>
        <v>0</v>
      </c>
      <c r="BV127" s="875">
        <f t="shared" si="155"/>
        <v>0</v>
      </c>
      <c r="BW127" s="875">
        <f t="shared" si="155"/>
        <v>0</v>
      </c>
      <c r="BX127" s="875">
        <f t="shared" si="155"/>
        <v>0</v>
      </c>
      <c r="BY127" s="875">
        <f t="shared" si="155"/>
        <v>0</v>
      </c>
      <c r="BZ127" s="875">
        <f t="shared" si="155"/>
        <v>0</v>
      </c>
      <c r="CA127" s="875">
        <f t="shared" si="155"/>
        <v>167835046</v>
      </c>
      <c r="CB127" s="875">
        <f t="shared" si="155"/>
        <v>156363852</v>
      </c>
      <c r="CC127" s="875">
        <f t="shared" si="155"/>
        <v>0</v>
      </c>
      <c r="CD127" s="875">
        <f t="shared" si="155"/>
        <v>24450413</v>
      </c>
      <c r="CE127" s="875">
        <f t="shared" si="155"/>
        <v>32981961</v>
      </c>
      <c r="CF127" s="875">
        <f t="shared" si="155"/>
        <v>0</v>
      </c>
      <c r="CG127" s="875">
        <f t="shared" si="155"/>
        <v>0</v>
      </c>
      <c r="CH127" s="875">
        <f t="shared" si="155"/>
        <v>165952642</v>
      </c>
      <c r="CI127" s="875">
        <f t="shared" si="155"/>
        <v>37.718832588943911</v>
      </c>
      <c r="CJ127" s="875">
        <f t="shared" si="155"/>
        <v>16336307085</v>
      </c>
      <c r="CK127" s="875">
        <f t="shared" si="155"/>
        <v>200000000</v>
      </c>
      <c r="CL127" s="875">
        <f t="shared" si="155"/>
        <v>8423191605</v>
      </c>
      <c r="CM127" s="875">
        <f t="shared" si="155"/>
        <v>98553232</v>
      </c>
      <c r="CN127" s="875">
        <f t="shared" si="155"/>
        <v>2186096847</v>
      </c>
      <c r="CO127" s="875">
        <f t="shared" si="155"/>
        <v>0</v>
      </c>
      <c r="CP127" s="875">
        <f t="shared" si="155"/>
        <v>0</v>
      </c>
      <c r="CQ127" s="875">
        <f t="shared" si="155"/>
        <v>0</v>
      </c>
      <c r="CR127" s="875">
        <f t="shared" si="155"/>
        <v>0</v>
      </c>
      <c r="CS127" s="875">
        <f t="shared" si="155"/>
        <v>0</v>
      </c>
      <c r="CT127" s="875">
        <f t="shared" si="155"/>
        <v>140509069</v>
      </c>
      <c r="CU127" s="875">
        <f t="shared" si="155"/>
        <v>1332164954</v>
      </c>
      <c r="CV127" s="875">
        <f t="shared" si="155"/>
        <v>985665771</v>
      </c>
      <c r="CW127" s="875">
        <f t="shared" si="155"/>
        <v>0</v>
      </c>
      <c r="CX127" s="875">
        <f t="shared" si="155"/>
        <v>1080383355</v>
      </c>
      <c r="CY127" s="875">
        <f t="shared" si="155"/>
        <v>1229569696</v>
      </c>
      <c r="CZ127" s="875">
        <f t="shared" si="155"/>
        <v>0</v>
      </c>
      <c r="DA127" s="875">
        <f t="shared" si="155"/>
        <v>0</v>
      </c>
      <c r="DB127" s="875">
        <f t="shared" si="155"/>
        <v>660172556</v>
      </c>
    </row>
    <row r="128" spans="1:106" ht="5.25" customHeight="1" x14ac:dyDescent="0.25">
      <c r="C128" s="118"/>
      <c r="D128" s="118"/>
      <c r="E128" s="123"/>
      <c r="F128" s="123"/>
      <c r="G128" s="961"/>
      <c r="H128" s="961"/>
      <c r="I128" s="978"/>
      <c r="J128" s="961"/>
      <c r="K128" s="122"/>
      <c r="L128" s="122"/>
      <c r="M128" s="122"/>
      <c r="N128" s="122"/>
      <c r="O128" s="122"/>
      <c r="P128" s="122"/>
      <c r="Q128" s="122"/>
      <c r="R128" s="122"/>
      <c r="S128" s="122"/>
      <c r="T128" s="122"/>
      <c r="U128" s="122"/>
      <c r="V128" s="122"/>
      <c r="W128" s="122"/>
      <c r="X128" s="122"/>
      <c r="Y128" s="122"/>
      <c r="AA128" s="239"/>
      <c r="AB128" s="148"/>
      <c r="AC128" s="148"/>
      <c r="AD128" s="148"/>
      <c r="AE128" s="148"/>
      <c r="AF128" s="122"/>
      <c r="AG128" s="122"/>
      <c r="AH128" s="122"/>
      <c r="AI128" s="122"/>
      <c r="AJ128" s="122"/>
      <c r="AK128" s="122"/>
      <c r="AL128" s="122"/>
      <c r="AM128" s="122"/>
      <c r="AN128" s="122"/>
      <c r="AO128" s="122"/>
      <c r="AP128" s="122"/>
      <c r="AQ128" s="122"/>
      <c r="AR128" s="122"/>
      <c r="AS128" s="122"/>
      <c r="AT128" s="122"/>
      <c r="AU128" s="239"/>
      <c r="AV128" s="148"/>
      <c r="AW128" s="148"/>
      <c r="AX128" s="148"/>
      <c r="AY128" s="148"/>
      <c r="AZ128" s="207"/>
      <c r="BA128" s="207"/>
      <c r="BB128" s="207"/>
      <c r="BC128" s="207"/>
      <c r="BD128" s="207"/>
      <c r="BE128" s="207"/>
      <c r="BF128" s="207"/>
      <c r="BG128" s="207"/>
      <c r="BH128" s="207"/>
      <c r="BI128" s="207"/>
      <c r="BJ128" s="207"/>
      <c r="BK128" s="207"/>
      <c r="BL128" s="207"/>
      <c r="BM128" s="207"/>
      <c r="BN128" s="207"/>
      <c r="BO128" s="239"/>
      <c r="BP128" s="1022"/>
      <c r="BQ128" s="169"/>
      <c r="BR128" s="169"/>
      <c r="BS128" s="169"/>
      <c r="BT128" s="122"/>
      <c r="BU128" s="122"/>
      <c r="BV128" s="122"/>
      <c r="BW128" s="122"/>
      <c r="BX128" s="122"/>
      <c r="BY128" s="122"/>
      <c r="BZ128" s="122"/>
      <c r="CA128" s="122"/>
      <c r="CB128" s="122"/>
      <c r="CC128" s="122"/>
      <c r="CD128" s="122"/>
      <c r="CE128" s="122"/>
      <c r="CF128" s="122"/>
      <c r="CG128" s="122"/>
      <c r="CH128" s="122"/>
      <c r="CI128" s="1005"/>
      <c r="CJ128" s="1018"/>
      <c r="CK128" s="148"/>
      <c r="CL128" s="148"/>
      <c r="CM128" s="148"/>
      <c r="CN128" s="207"/>
      <c r="CO128" s="207"/>
      <c r="CP128" s="207"/>
      <c r="CQ128" s="207"/>
      <c r="CR128" s="207"/>
      <c r="CS128" s="207"/>
      <c r="CT128" s="207"/>
      <c r="CU128" s="207"/>
      <c r="CV128" s="207"/>
      <c r="CW128" s="207"/>
      <c r="CX128" s="207"/>
      <c r="CY128" s="207"/>
      <c r="CZ128" s="207"/>
      <c r="DA128" s="207"/>
      <c r="DB128" s="207"/>
    </row>
    <row r="129" spans="3:106" ht="16.5" customHeight="1" x14ac:dyDescent="0.25">
      <c r="C129" s="1024"/>
      <c r="D129" s="1050" t="s">
        <v>3753</v>
      </c>
      <c r="E129" s="239">
        <v>111</v>
      </c>
      <c r="F129" s="133"/>
      <c r="G129" s="951">
        <f>SUMIF($E$4:$E$124,"111",$G$4:$G$124)</f>
        <v>3514066034</v>
      </c>
      <c r="H129" s="216">
        <f>SUMIF($E$4:$E$125,"111",$H$4:$H$125)</f>
        <v>0</v>
      </c>
      <c r="I129" s="216">
        <f>SUMIF($E$4:$E$125,"111",$I$4:$I$125)</f>
        <v>3247003733</v>
      </c>
      <c r="J129" s="951">
        <f>SUMIF($E$4:$E$124,"111",$J$4:$J$124)</f>
        <v>98553232</v>
      </c>
      <c r="K129" s="133">
        <f>SUMIF($E$4:$E$125,"111",$K$4:$K$125)</f>
        <v>0</v>
      </c>
      <c r="L129" s="133">
        <f>SUMIF($E$4:$E$124,"111",$L$4:$L$124)</f>
        <v>0</v>
      </c>
      <c r="M129" s="133">
        <f>SUMIF($E$4:$E$124,"111",$M$4:$M$124)</f>
        <v>0</v>
      </c>
      <c r="N129" s="133">
        <f>SUMIF($E$4:$E$124,"111",$N$4:$N$124)</f>
        <v>0</v>
      </c>
      <c r="O129" s="133">
        <f>SUMIF($E$4:$E$124,"111",$O$4:$O$124)</f>
        <v>0</v>
      </c>
      <c r="P129" s="133">
        <f>SUMIF($E$4:$E$124,"111",$P$4:$P$124)</f>
        <v>0</v>
      </c>
      <c r="Q129" s="133">
        <f>SUMIF($E$4:$E$124,"111",$Q$4:$Q$124)</f>
        <v>140509069</v>
      </c>
      <c r="R129" s="133">
        <f>SUMIF($E$4:$E$124,"111",$R$4:$R$124)</f>
        <v>0</v>
      </c>
      <c r="S129" s="133">
        <f>SUMIF($E$4:$E$124,"111",$S$4:$S$124)</f>
        <v>0</v>
      </c>
      <c r="T129" s="133">
        <f>SUMIF($E$4:$E$124,"111",$T$4:$T$124)</f>
        <v>0</v>
      </c>
      <c r="U129" s="133">
        <f>SUMIF($E$4:$E$124,"111",$U$4:$U$124)</f>
        <v>0</v>
      </c>
      <c r="V129" s="133">
        <f>SUMIF($E$4:$E$124,"111",$V$4:$V$124)</f>
        <v>0</v>
      </c>
      <c r="W129" s="133">
        <f>SUMIF($E$4:$E$124,"111",$W$4:$W$124)</f>
        <v>0</v>
      </c>
      <c r="X129" s="133">
        <f>SUMIF($E$4:$E$124,"111",$X$4:$X$124)</f>
        <v>0</v>
      </c>
      <c r="Y129" s="133">
        <f>SUMIF($E$4:$E$124,"111",$Y$4:$Y$124)</f>
        <v>28000000</v>
      </c>
      <c r="AA129" s="946">
        <f t="shared" ref="AA129:AA137" si="156">+AB129/G129</f>
        <v>3.830220909275036E-2</v>
      </c>
      <c r="AB129" s="218">
        <f t="shared" ref="AB129:AB134" si="157">SUM(AC129:AT129)</f>
        <v>134596492</v>
      </c>
      <c r="AC129" s="951">
        <f>SUMIF($E$4:$E$124,"111",$AC$4:$AC$124)</f>
        <v>0</v>
      </c>
      <c r="AD129" s="951">
        <f>SUMIF($E$4:$E$124,"111",$AD$4:$AD$124)</f>
        <v>134596492</v>
      </c>
      <c r="AE129" s="951">
        <f>SUMIF($E$4:$E$124,"111",$AE$4:$AE$124)</f>
        <v>0</v>
      </c>
      <c r="AF129" s="951">
        <f>SUMIF($E$4:$E$124,"111",$AF$4:$AF$124)</f>
        <v>0</v>
      </c>
      <c r="AG129" s="951">
        <f>SUMIF($E$4:$E$124,"111",$AG$4:$AG$124)</f>
        <v>0</v>
      </c>
      <c r="AH129" s="951">
        <f>SUMIF($E$4:$E$124,"111",$AH$4:$AH$124)</f>
        <v>0</v>
      </c>
      <c r="AI129" s="951">
        <f>SUMIF($E$4:$E$124,"111",$AI$4:$AI$124)</f>
        <v>0</v>
      </c>
      <c r="AJ129" s="951">
        <f>SUMIF($E$4:$E$124,"111",$AJ$4:$AJ$124)</f>
        <v>0</v>
      </c>
      <c r="AK129" s="951">
        <f>SUMIF($E$4:$E$124,"111",$AK$4:$AK$124)</f>
        <v>0</v>
      </c>
      <c r="AL129" s="951">
        <f>SUMIF($E$4:$E$124,"111",$AL$4:$AL$124)</f>
        <v>0</v>
      </c>
      <c r="AM129" s="951">
        <f>SUMIF($E$4:$E$124,"111",$AM$4:$AM$124)</f>
        <v>0</v>
      </c>
      <c r="AN129" s="951">
        <f>SUMIF($E$4:$E$124,"111",$AN$4:$AN$124)</f>
        <v>0</v>
      </c>
      <c r="AO129" s="951">
        <f>SUMIF($E$4:$E$124,"111",$AO$4:$AO$124)</f>
        <v>0</v>
      </c>
      <c r="AP129" s="951">
        <f>SUMIF($E$4:$E$124,"111",$AP$4:$AP$124)</f>
        <v>0</v>
      </c>
      <c r="AQ129" s="951">
        <f>SUMIF($E$4:$E$124,"111",$AP$4:$AP$124)</f>
        <v>0</v>
      </c>
      <c r="AR129" s="951">
        <f>SUMIF($E$4:$E$124,"111",$AR$4:$AR$124)</f>
        <v>0</v>
      </c>
      <c r="AS129" s="951">
        <f>SUMIF($E$4:$E$124,"111",$AS$4:$AS$124)</f>
        <v>0</v>
      </c>
      <c r="AT129" s="951">
        <f>SUMIF($E$4:$E$124,"111",$AT$4:$AT$124)</f>
        <v>0</v>
      </c>
      <c r="AU129" s="950">
        <f t="shared" ref="AU129:AU137" si="158">1-AA129</f>
        <v>0.96169779090724961</v>
      </c>
      <c r="AV129" s="149">
        <f t="shared" ref="AV129:AV134" si="159">SUM(AW129:BN129)</f>
        <v>3379469542</v>
      </c>
      <c r="AW129" s="953">
        <f>SUMIF($E$4:$E$124,"111",$AW$4:$AW$124)</f>
        <v>0</v>
      </c>
      <c r="AX129" s="953">
        <f>SUMIF($E$4:$E$124,"111",$AX$4:$AX$124)</f>
        <v>3112407241</v>
      </c>
      <c r="AY129" s="953">
        <f>SUMIF($E$4:$E$124,"111",$AY$4:$AY$124)</f>
        <v>98553232</v>
      </c>
      <c r="AZ129" s="953">
        <f>SUMIF($E$4:$E$124,"111",$AZ$4:$AZ$124)</f>
        <v>0</v>
      </c>
      <c r="BA129" s="953">
        <f>SUMIF($E$4:$E$124,"111",$BA$4:$BA$124)</f>
        <v>0</v>
      </c>
      <c r="BB129" s="953">
        <f>SUMIF($E$4:$E$124,"111",$BB$4:$BB$124)</f>
        <v>0</v>
      </c>
      <c r="BC129" s="953">
        <f>SUMIF($E$4:$E$125,"111",$BC$4:$BC$125)</f>
        <v>0</v>
      </c>
      <c r="BD129" s="953">
        <f>SUMIF($E$4:$E$124,"111",$BD$4:$BD$124)</f>
        <v>0</v>
      </c>
      <c r="BE129" s="953">
        <f>SUMIF($E$4:$E$124,"111",$BE$4:$BE$124)</f>
        <v>0</v>
      </c>
      <c r="BF129" s="953">
        <f>SUMIF($E$4:$E$124,"111",$BF$4:$BF$124)</f>
        <v>140509069</v>
      </c>
      <c r="BG129" s="953">
        <f>SUMIF($E$4:$E$124,"111",$BG$4:$BG$124)</f>
        <v>0</v>
      </c>
      <c r="BH129" s="953">
        <f>SUMIF($E$4:$E$124,"111",$BH$4:$BH$124)</f>
        <v>0</v>
      </c>
      <c r="BI129" s="953">
        <f>SUMIF($E$4:$E$124,"111",$BI$4:$BI$124)</f>
        <v>0</v>
      </c>
      <c r="BJ129" s="953">
        <f>SUMIF($E$4:$E$124,"111",$BJ$4:$BJ$124)</f>
        <v>0</v>
      </c>
      <c r="BK129" s="953">
        <f>SUMIF($E$4:$E$124,"111",$BK$4:$BK$124)</f>
        <v>0</v>
      </c>
      <c r="BL129" s="953">
        <f>SUMIF($E$4:$E$124,"111",$BL$4:$BL$124)</f>
        <v>0</v>
      </c>
      <c r="BM129" s="953">
        <f>SUMIF($E$4:$E$124,"111",$BM$4:$BM$124)</f>
        <v>0</v>
      </c>
      <c r="BN129" s="956">
        <f>SUMIF($E$4:$E$124,"111",$BN$4:$BN$124)</f>
        <v>28000000</v>
      </c>
      <c r="BO129" s="959">
        <f t="shared" ref="BO129:BO137" si="160">+BP129/G129</f>
        <v>0</v>
      </c>
      <c r="BP129" s="944">
        <f t="shared" ref="BP129:BP134" si="161">SUM(BQ129:CH129)</f>
        <v>0</v>
      </c>
      <c r="BQ129" s="951">
        <f>SUMIF($E$4:$E$124,"111",$BQ$4:$BQ$124)</f>
        <v>0</v>
      </c>
      <c r="BR129" s="951">
        <f>SUMIF($E$4:$E$124,"111",$BR$4:$BR$124)</f>
        <v>0</v>
      </c>
      <c r="BS129" s="951">
        <f>SUMIF($E$4:$E$124,"111",$BS$4:$BS$124)</f>
        <v>0</v>
      </c>
      <c r="BT129" s="951">
        <f>SUMIF($E$4:$E$124,"111",$BT$4:$BT$124)</f>
        <v>0</v>
      </c>
      <c r="BU129" s="951">
        <f>SUMIF($E$4:$E$124,"111",$BU$4:$BU$124)</f>
        <v>0</v>
      </c>
      <c r="BV129" s="951">
        <f>SUMIF($E$4:$E$124,"111",$BV$4:$BV$124)</f>
        <v>0</v>
      </c>
      <c r="BW129" s="951">
        <f>SUMIF($E$4:$E$124,"111",$BW$4:$BW$124)</f>
        <v>0</v>
      </c>
      <c r="BX129" s="951">
        <f>SUMIF($E$4:$E$124,"111",$BX$4:$BX$124)</f>
        <v>0</v>
      </c>
      <c r="BY129" s="951">
        <f>SUMIF($E$4:$E$124,"111",$BY$4:$BY$124)</f>
        <v>0</v>
      </c>
      <c r="BZ129" s="951">
        <f>SUMIF($E$4:$E$124,"111",$BZ$4:$BZ$124)</f>
        <v>0</v>
      </c>
      <c r="CA129" s="951">
        <f>SUMIF($E$4:$E$124,"111",$CA$4:$CA$124)</f>
        <v>0</v>
      </c>
      <c r="CB129" s="951">
        <f>SUMIF($E$4:$E$124,"111",$CB$4:$CB$124)</f>
        <v>0</v>
      </c>
      <c r="CC129" s="951">
        <f>SUMIF($E$4:$E$124,"111",$CC$4:$CC$124)</f>
        <v>0</v>
      </c>
      <c r="CD129" s="951">
        <f>SUMIF($E$4:$E$124,"111",$CD$4:$CD$124)</f>
        <v>0</v>
      </c>
      <c r="CE129" s="951">
        <f>SUMIF($E$4:$E$124,"111",$CE$4:$CE$124)</f>
        <v>0</v>
      </c>
      <c r="CF129" s="951">
        <f>SUMIF($E$4:$E$124,"111",$CF$4:$CF$124)</f>
        <v>0</v>
      </c>
      <c r="CG129" s="951">
        <f>SUMIF($E$4:$E$124,"111",$CG$4:$CG$124)</f>
        <v>0</v>
      </c>
      <c r="CH129" s="952">
        <f>SUMIF($E$4:$E$124,"111",$CH$4:$CH$124)</f>
        <v>0</v>
      </c>
      <c r="CI129" s="1005">
        <f t="shared" ref="CI129:CI137" si="162">1-BO129</f>
        <v>1</v>
      </c>
      <c r="CJ129" s="149">
        <f t="shared" ref="CJ129:CJ134" si="163">SUM(CK129:DB129)</f>
        <v>3514066034</v>
      </c>
      <c r="CK129" s="953">
        <f>SUMIF($E$4:$E$124,"111",$CK$4:$CK$124)</f>
        <v>0</v>
      </c>
      <c r="CL129" s="953">
        <f>SUMIF($E$4:$E$124,"111",$CL$4:$CL$124)</f>
        <v>3247003733</v>
      </c>
      <c r="CM129" s="953">
        <f>SUMIF($E$4:$E$124,"111",$CM$4:$CM$124)</f>
        <v>98553232</v>
      </c>
      <c r="CN129" s="953">
        <f>SUMIF($E$4:$E$124,"111",$CN$4:$CN$124)</f>
        <v>0</v>
      </c>
      <c r="CO129" s="953">
        <f>SUMIF($E$4:$E$124,"111",$CO$4:$CO$124)</f>
        <v>0</v>
      </c>
      <c r="CP129" s="953">
        <f>SUMIF($E$4:$E$124,"111",$CP$4:$CP$124)</f>
        <v>0</v>
      </c>
      <c r="CQ129" s="208">
        <f>SUMIF($E$4:$E$124,"111",$CQ$4:$CQ$124)</f>
        <v>0</v>
      </c>
      <c r="CR129" s="208">
        <f>SUMIF($E$4:$E$124,"111",$CR$4:$CR$124)</f>
        <v>0</v>
      </c>
      <c r="CS129" s="208">
        <f>SUMIF($E$4:$E$124,"111",$CS$4:$CS$124)</f>
        <v>0</v>
      </c>
      <c r="CT129" s="208">
        <f>SUMIF($E$4:$E$124,"111",$CT$4:$CT$124)</f>
        <v>140509069</v>
      </c>
      <c r="CU129" s="208">
        <f>SUMIF($E$4:$E$124,"111",$CU$4:$CU$124)</f>
        <v>0</v>
      </c>
      <c r="CV129" s="208">
        <f>SUMIF($E$4:$E$124,"111",$CV$4:$CV$124)</f>
        <v>0</v>
      </c>
      <c r="CW129" s="208">
        <f>SUMIF($E$4:$E$124,"111",$CW$4:$CW$124)</f>
        <v>0</v>
      </c>
      <c r="CX129" s="208">
        <f>SUMIF($E$4:$E$124,"111",$CX$4:$CX$124)</f>
        <v>0</v>
      </c>
      <c r="CY129" s="208">
        <f>SUMIF($E$4:$E$124,"111",$CY$4:$CY$124)</f>
        <v>0</v>
      </c>
      <c r="CZ129" s="208">
        <f>SUMIF($E$4:$E$124,"111",$CZ$4:$CZ$124)</f>
        <v>0</v>
      </c>
      <c r="DA129" s="208">
        <f>SUMIF($E$4:$E$124,"111",$DA$4:$DA$124)</f>
        <v>0</v>
      </c>
      <c r="DB129" s="208">
        <f>SUMIF($E$4:$E$124,"111",$DB$4:$DB$124)</f>
        <v>28000000</v>
      </c>
    </row>
    <row r="130" spans="3:106" ht="18" customHeight="1" x14ac:dyDescent="0.25">
      <c r="C130" s="986"/>
      <c r="D130" s="1050" t="s">
        <v>4433</v>
      </c>
      <c r="E130" s="239">
        <v>211</v>
      </c>
      <c r="F130" s="133"/>
      <c r="G130" s="951">
        <f>SUMIF($E$4:$E$124,"211",$G$4:$G$124)</f>
        <v>4145661688</v>
      </c>
      <c r="H130" s="216">
        <f>SUMIF($E$4:$E$125,"211",$H$4:$H$125)</f>
        <v>0</v>
      </c>
      <c r="I130" s="216">
        <f>SUMIF($E$4:$E$125,"211",$I$4:$I$125)</f>
        <v>3570000000</v>
      </c>
      <c r="J130" s="951">
        <f>SUMIF($E$4:$E$124,"211",$J$4:$J$124)</f>
        <v>0</v>
      </c>
      <c r="K130" s="133">
        <f>SUMIF($E$4:$E$124,"211",$K$4:$K$124)</f>
        <v>0</v>
      </c>
      <c r="L130" s="133">
        <f>SUMIF($E$4:$E$124,"211",$L$4:$L$124)</f>
        <v>0</v>
      </c>
      <c r="M130" s="133">
        <f>SUMIF($E$4:$E$124,"211",$M$4:$M$124)</f>
        <v>0</v>
      </c>
      <c r="N130" s="133">
        <f>SUMIF($E$4:$E$124,"211",$N$4:$N$124)</f>
        <v>0</v>
      </c>
      <c r="O130" s="133">
        <f>SUMIF($E$4:$E$124,"211",$O$4:$O$124)</f>
        <v>0</v>
      </c>
      <c r="P130" s="133">
        <f>SUMIF($E$4:$E$124,"211",$P$4:$P$124)</f>
        <v>0</v>
      </c>
      <c r="Q130" s="133">
        <f>SUMIF($E$4:$E$124,"211",$Q$4:$Q$124)</f>
        <v>0</v>
      </c>
      <c r="R130" s="133">
        <f>SUMIF($E$4:$E$124,"211",$R$4:$R$124)</f>
        <v>0</v>
      </c>
      <c r="S130" s="133">
        <f>SUMIF($E$4:$E$124,"211",$S$4:$S$124)</f>
        <v>380000000</v>
      </c>
      <c r="T130" s="133">
        <f>SUMIF($E$4:$E$124,"211",$T$4:$T$124)</f>
        <v>0</v>
      </c>
      <c r="U130" s="133">
        <f>SUMIF($E$4:$E$124,"211",$U$4:$U$124)</f>
        <v>28735209</v>
      </c>
      <c r="V130" s="133">
        <f>SUMIF($E$4:$E$124,"211",$V$4:$V$124)</f>
        <v>0</v>
      </c>
      <c r="W130" s="133">
        <f>SUMIF($E$4:$E$124,"211",$W$4:$W$124)</f>
        <v>0</v>
      </c>
      <c r="X130" s="133">
        <f>SUMIF($E$4:$E$124,"211",$X$4:$X$124)</f>
        <v>0</v>
      </c>
      <c r="Y130" s="133">
        <f>SUMIF($E$4:$E$124,"211",$Y$4:$Y$124)</f>
        <v>166926479</v>
      </c>
      <c r="AA130" s="946">
        <f t="shared" si="156"/>
        <v>0.10132174586649484</v>
      </c>
      <c r="AB130" s="218">
        <f t="shared" si="157"/>
        <v>420045680</v>
      </c>
      <c r="AC130" s="951">
        <f>SUMIF($E$4:$E$124,"211",$AC$4:$AC$124)</f>
        <v>0</v>
      </c>
      <c r="AD130" s="951">
        <f>SUMIF($E$4:$E$124,"211",$AD$4:$AD$124)</f>
        <v>299045680</v>
      </c>
      <c r="AE130" s="951">
        <f>SUMIF($E$4:$E$124,"211",$AE$4:$AE$124)</f>
        <v>0</v>
      </c>
      <c r="AF130" s="951">
        <f>SUMIF($E$4:$E$124,"211",$AF$4:$AF$124)</f>
        <v>0</v>
      </c>
      <c r="AG130" s="951">
        <f>SUMIF($E$4:$E$124,"211",$AG$4:$AG$124)</f>
        <v>0</v>
      </c>
      <c r="AH130" s="951">
        <f>SUMIF($E$4:$E$124,"211",$AH$4:$AH$124)</f>
        <v>0</v>
      </c>
      <c r="AI130" s="951">
        <f>SUMIF($E$4:$E$124,"211",$AI$4:$AI$124)</f>
        <v>0</v>
      </c>
      <c r="AJ130" s="951">
        <f>SUMIF($E$4:$E$124,"211",$AJ$4:$AJ$124)</f>
        <v>0</v>
      </c>
      <c r="AK130" s="951">
        <f>SUMIF($E$4:$E$124,"211",$AK$4:$AK$124)</f>
        <v>0</v>
      </c>
      <c r="AL130" s="951">
        <f>SUMIF($E$4:$E$124,"211",$AL$4:$AL$124)</f>
        <v>0</v>
      </c>
      <c r="AM130" s="951">
        <f>SUMIF($E$4:$E$124,"211",$AM$4:$AM$124)</f>
        <v>0</v>
      </c>
      <c r="AN130" s="951">
        <f>SUMIF($E$4:$E$124,"211",$AN$4:$AN$124)</f>
        <v>120000000</v>
      </c>
      <c r="AO130" s="951">
        <f>SUMIF($E$4:$E$124,"211",$AO$4:$AO$124)</f>
        <v>0</v>
      </c>
      <c r="AP130" s="951">
        <f>SUMIF($E$4:$E$124,"211",$AP$4:$AP$124)</f>
        <v>0</v>
      </c>
      <c r="AQ130" s="951">
        <f>SUMIF($E$4:$E$124,"211",$AQ$4:$AQ$124)</f>
        <v>0</v>
      </c>
      <c r="AR130" s="951">
        <f>SUMIF($E$4:$E$124,"211",$AR$4:$AR$124)</f>
        <v>0</v>
      </c>
      <c r="AS130" s="951">
        <f>SUMIF($E$4:$E$124,"211",$AS$4:$AS$124)</f>
        <v>0</v>
      </c>
      <c r="AT130" s="951">
        <f>SUMIF($E$4:$E$124,"211",$AT$4:$AT$124)</f>
        <v>1000000</v>
      </c>
      <c r="AU130" s="950">
        <f t="shared" si="158"/>
        <v>0.89867825413350522</v>
      </c>
      <c r="AV130" s="149">
        <f t="shared" si="159"/>
        <v>3725616008</v>
      </c>
      <c r="AW130" s="953">
        <f>SUMIF($E$4:$E$124,"211",$AW$4:$AW$124)</f>
        <v>0</v>
      </c>
      <c r="AX130" s="953">
        <f>SUMIF($E$4:$E$124,"211",$AX$4:$AX$124)</f>
        <v>3270954320</v>
      </c>
      <c r="AY130" s="953">
        <f>SUMIF($E$4:$E$124,"211",$AY$4:$AY$124)</f>
        <v>0</v>
      </c>
      <c r="AZ130" s="953">
        <f>SUMIF($E$4:$E$124,"211",$AZ$4:$AZ$124)</f>
        <v>0</v>
      </c>
      <c r="BA130" s="953">
        <f>SUMIF($E$4:$E$124,"211",$BA$4:$BA$124)</f>
        <v>0</v>
      </c>
      <c r="BB130" s="953">
        <f>SUMIF($E$4:$E$124,"211",$BB$4:$BB$124)</f>
        <v>0</v>
      </c>
      <c r="BC130" s="953">
        <f>SUMIF($E$4:$E$124,"211",$BC$4:$BC$124)</f>
        <v>0</v>
      </c>
      <c r="BD130" s="953">
        <f>SUMIF($E$4:$E$124,"211",$BD$4:$BD$124)</f>
        <v>0</v>
      </c>
      <c r="BE130" s="953">
        <f>SUMIF($E$4:$E$124,"211",$BE$4:$BE$124)</f>
        <v>0</v>
      </c>
      <c r="BF130" s="953">
        <f>SUMIF($E$4:$E$124,"211",$BF$4:$BF$124)</f>
        <v>0</v>
      </c>
      <c r="BG130" s="953">
        <f>SUMIF($E$4:$E$124,"211",$BG$4:$BG$124)</f>
        <v>0</v>
      </c>
      <c r="BH130" s="953">
        <f>SUMIF($E$4:$E$124,"211",$BH$4:$BH$124)</f>
        <v>260000000</v>
      </c>
      <c r="BI130" s="953">
        <f>SUMIF($E$4:$E$124,"211",$BI$4:$BI$124)</f>
        <v>0</v>
      </c>
      <c r="BJ130" s="953">
        <f>SUMIF($E$4:$E$124,"211",$BJ$4:$BJ$124)</f>
        <v>28735209</v>
      </c>
      <c r="BK130" s="953">
        <f>SUMIF($E$4:$E$124,"211",$BK$4:$BK$124)</f>
        <v>0</v>
      </c>
      <c r="BL130" s="953">
        <f>SUMIF($E$4:$E$124,"211",$BL$4:$BL$124)</f>
        <v>0</v>
      </c>
      <c r="BM130" s="953">
        <f>SUMIF($E$4:$E$124,"211",$BM$4:$BM$124)</f>
        <v>0</v>
      </c>
      <c r="BN130" s="956">
        <f>SUMIF($E$4:$E$124,"211",$BN$4:$BN$124)</f>
        <v>165926479</v>
      </c>
      <c r="BO130" s="959">
        <f t="shared" si="160"/>
        <v>2.7808440166186565E-2</v>
      </c>
      <c r="BP130" s="944">
        <f t="shared" si="161"/>
        <v>115284385</v>
      </c>
      <c r="BQ130" s="951">
        <f>SUMIF($E$4:$E$124,"211",$BQ$4:$BQ$124)</f>
        <v>0</v>
      </c>
      <c r="BR130" s="951">
        <f>SUMIF($E$4:$E$124,"211",$BR$4:$BR$124)</f>
        <v>0</v>
      </c>
      <c r="BS130" s="951">
        <f>SUMIF($E$4:$E$124,"211",$BS$4:$BS$124)</f>
        <v>0</v>
      </c>
      <c r="BT130" s="951">
        <f>SUMIF($E$4:$E$124,"211",$BT$4:$BT$124)</f>
        <v>0</v>
      </c>
      <c r="BU130" s="951">
        <f>SUMIF($E$4:$E$124,"211",$BU$4:$BU$124)</f>
        <v>0</v>
      </c>
      <c r="BV130" s="951">
        <f>SUMIF($E$4:$E$124,"211",$BV$4:$BV$124)</f>
        <v>0</v>
      </c>
      <c r="BW130" s="951">
        <f>SUMIF($E$4:$E$124,"211",$BW$4:$BW$124)</f>
        <v>0</v>
      </c>
      <c r="BX130" s="951">
        <f>SUMIF($E$4:$E$124,"211",$BX$4:$BX$124)</f>
        <v>0</v>
      </c>
      <c r="BY130" s="951">
        <f>SUMIF($E$4:$E$124,"211",$BY$4:$BY$124)</f>
        <v>0</v>
      </c>
      <c r="BZ130" s="951">
        <f>SUMIF($E$4:$E$124,"211",$BZ$4:$BZ$124)</f>
        <v>0</v>
      </c>
      <c r="CA130" s="951">
        <f>SUMIF($E$4:$E$124,"211",$CA$4:$CA$124)</f>
        <v>0</v>
      </c>
      <c r="CB130" s="951">
        <f>SUMIF($E$4:$E$124,"211",$CB$4:$CB$124)</f>
        <v>115284385</v>
      </c>
      <c r="CC130" s="951">
        <f>SUMIF($E$4:$E$124,"211",$CC$4:$CC$124)</f>
        <v>0</v>
      </c>
      <c r="CD130" s="951">
        <f>SUMIF($E$4:$E$124,"211",$CD$4:$CD$124)</f>
        <v>0</v>
      </c>
      <c r="CE130" s="951">
        <f>SUMIF($E$4:$E$124,"211",$CE$4:$CE$124)</f>
        <v>0</v>
      </c>
      <c r="CF130" s="951">
        <f>SUMIF($E$4:$E$124,"211",$CF$4:$CF$124)</f>
        <v>0</v>
      </c>
      <c r="CG130" s="951">
        <f>SUMIF($E$4:$E$124,"211",$CG$4:$CG$124)</f>
        <v>0</v>
      </c>
      <c r="CH130" s="952">
        <f>SUMIF($E$4:$E$124,"211",$CH$4:$CH$124)</f>
        <v>0</v>
      </c>
      <c r="CI130" s="1005">
        <f t="shared" si="162"/>
        <v>0.97219155983381345</v>
      </c>
      <c r="CJ130" s="149">
        <f t="shared" ca="1" si="163"/>
        <v>4030377303</v>
      </c>
      <c r="CK130" s="953">
        <f ca="1">SUMIF($E$4:$E$125,"211",$CK$4:$CK$124)</f>
        <v>0</v>
      </c>
      <c r="CL130" s="953">
        <f>SUMIF($E$4:$E$124,"211",$CL$4:$CL$124)</f>
        <v>3570000000</v>
      </c>
      <c r="CM130" s="953">
        <f>SUMIF($E$4:$E$124,"211",$CM$4:$CM$124)</f>
        <v>0</v>
      </c>
      <c r="CN130" s="953">
        <f>SUMIF($E$4:$E$124,"211",$CN$4:$CN$124)</f>
        <v>0</v>
      </c>
      <c r="CO130" s="953">
        <f>SUMIF($E$4:$E$124,"211",$CO$4:$CO$124)</f>
        <v>0</v>
      </c>
      <c r="CP130" s="953">
        <f>SUMIF($E$4:$E$124,"211",$CP$4:$CP$124)</f>
        <v>0</v>
      </c>
      <c r="CQ130" s="208">
        <f>SUMIF($E$4:$E$124,"211",$CQ$4:$CQ$124)</f>
        <v>0</v>
      </c>
      <c r="CR130" s="208">
        <f>SUMIF($E$4:$E$124,"211",$CR$4:$CR$124)</f>
        <v>0</v>
      </c>
      <c r="CS130" s="208">
        <f>SUMIF($E$4:$E$124,"211",$CS$4:$CS$124)</f>
        <v>0</v>
      </c>
      <c r="CT130" s="208">
        <f>SUMIF($E$4:$E$124,"211",$CT$4:$CT$124)</f>
        <v>0</v>
      </c>
      <c r="CU130" s="208">
        <f>SUMIF($E$4:$E$124,"211",$CU$4:$CU$124)</f>
        <v>0</v>
      </c>
      <c r="CV130" s="208">
        <f>SUMIF($E$4:$E$124,"211",$CV$4:$CV$124)</f>
        <v>264715615</v>
      </c>
      <c r="CW130" s="208">
        <f>SUMIF($E$4:$E$124,"211",$CW$4:$CW$124)</f>
        <v>0</v>
      </c>
      <c r="CX130" s="208">
        <f>SUMIF($E$4:$E$124,"211",$CX$4:$CX$124)</f>
        <v>28735209</v>
      </c>
      <c r="CY130" s="208">
        <f>SUMIF($E$4:$E$124,"211",$CY$4:$CY$124)</f>
        <v>0</v>
      </c>
      <c r="CZ130" s="208">
        <f>SUMIF($E$4:$E$124,"211",$CZ$4:$CZ$124)</f>
        <v>0</v>
      </c>
      <c r="DA130" s="208">
        <f>SUMIF($E$4:$E$124,"211",$DA$4:$DA$124)</f>
        <v>0</v>
      </c>
      <c r="DB130" s="208">
        <f>SUMIF($E$4:$E$124,"211",$DB$4:$DB$124)</f>
        <v>166926479</v>
      </c>
    </row>
    <row r="131" spans="3:106" ht="16.5" customHeight="1" x14ac:dyDescent="0.25">
      <c r="C131" s="986"/>
      <c r="D131" s="1050" t="s">
        <v>674</v>
      </c>
      <c r="E131" s="239">
        <v>310</v>
      </c>
      <c r="F131" s="133"/>
      <c r="G131" s="951">
        <f>SUMIF($E$4:$E$124,"310",$G$4:$G$125)</f>
        <v>1093168096</v>
      </c>
      <c r="H131" s="216">
        <f>SUMIF($E$4:$E$124,"310",$H$4:$H$124)</f>
        <v>0</v>
      </c>
      <c r="I131" s="216">
        <f>SUMIF($E$4:$E$124,"310",$I$4:$I$124)</f>
        <v>400000000</v>
      </c>
      <c r="J131" s="951">
        <f>SUMIF($E$4:$E$124,"310",$J$4:$J$124)</f>
        <v>0</v>
      </c>
      <c r="K131" s="133">
        <f>SUMIF($E$4:$E$124,"310",$K$4:$K$124)</f>
        <v>638168096</v>
      </c>
      <c r="L131" s="133">
        <f>SUMIF($E$4:$E$124,"310",$L$4:$L$124)</f>
        <v>0</v>
      </c>
      <c r="M131" s="133">
        <f>SUMIF($E$4:$E$124,"310",$M$4:$M$124)</f>
        <v>0</v>
      </c>
      <c r="N131" s="133">
        <f>SUMIF($E$4:$E$124,"310",$N$4:$N$124)</f>
        <v>0</v>
      </c>
      <c r="O131" s="133">
        <f>SUMIF($E$4:$E$124,"310",$O$4:$O$124)</f>
        <v>0</v>
      </c>
      <c r="P131" s="133">
        <f>SUMIF($E$4:$E$124,"310",$P$4:$P$124)</f>
        <v>0</v>
      </c>
      <c r="Q131" s="133">
        <f>SUMIF($E$4:$E$124,"310",$Q$4:$Q$124)</f>
        <v>0</v>
      </c>
      <c r="R131" s="133">
        <f>SUMIF($E$4:$E$124,"310",$R$4:$R$124)</f>
        <v>0</v>
      </c>
      <c r="S131" s="133">
        <f>SUMIF($E$4:$E$124,"310",$S$4:$S$124)</f>
        <v>0</v>
      </c>
      <c r="T131" s="133">
        <f>SUMIF($E$4:$E$124,"310",$T$4:$T$124)</f>
        <v>0</v>
      </c>
      <c r="U131" s="133">
        <f>SUMIF($E$4:$E$124,"310",$U$4:$U$124)</f>
        <v>0</v>
      </c>
      <c r="V131" s="133">
        <f>SUMIF($E$4:$E$117,"310",$V$4:$V$117)</f>
        <v>0</v>
      </c>
      <c r="W131" s="133">
        <f>SUMIF($E$4:$E$124,"310",$W$4:$W$124)</f>
        <v>0</v>
      </c>
      <c r="X131" s="133">
        <f>SUMIF($E$4:$E$124,"310",$X$4:$X$124)</f>
        <v>0</v>
      </c>
      <c r="Y131" s="133">
        <f>SUMIF($E$4:$E$124,"310",$Y$4:$Y$124)</f>
        <v>55000000</v>
      </c>
      <c r="AA131" s="946">
        <f t="shared" si="156"/>
        <v>6.0570739525131548E-3</v>
      </c>
      <c r="AB131" s="943">
        <f t="shared" si="157"/>
        <v>6621400</v>
      </c>
      <c r="AC131" s="951">
        <f>SUMIF($E$4:$E$124,"310",$AC$4:$AC$124)</f>
        <v>0</v>
      </c>
      <c r="AD131" s="951">
        <f>SUMIF($E$4:$E$124,"310",$AD$4:$AD$124)</f>
        <v>6621400</v>
      </c>
      <c r="AE131" s="951">
        <f>SUMIF($E$4:$E$124,"310",$AE$4:$AE$124)</f>
        <v>0</v>
      </c>
      <c r="AF131" s="951">
        <f>SUMIF($E$4:$E$124,"310",$AF$4:$AF$124)</f>
        <v>0</v>
      </c>
      <c r="AG131" s="951">
        <f>SUMIF($E$4:$E$124,"310",$AG$4:$AG$124)</f>
        <v>0</v>
      </c>
      <c r="AH131" s="951">
        <f>SUMIF($E$4:$E$124,"310",$AH$4:$AH$124)</f>
        <v>0</v>
      </c>
      <c r="AI131" s="951">
        <f>SUMIF($E$4:$E$124,"310",$AI$4:$AI$124)</f>
        <v>0</v>
      </c>
      <c r="AJ131" s="951">
        <f>SUMIF($E$4:$E$124,"310",$AJ$4:$AJ$124)</f>
        <v>0</v>
      </c>
      <c r="AK131" s="951">
        <f>SUMIF($E$4:$E$117,"310",$AK$4:$AK$117)</f>
        <v>0</v>
      </c>
      <c r="AL131" s="951">
        <f>SUMIF($E$4:$E$124,"310",$AL$4:$AL$124)</f>
        <v>0</v>
      </c>
      <c r="AM131" s="951">
        <f>SUMIF($E$4:$E$124,"310",$AM$4:$AM$124)</f>
        <v>0</v>
      </c>
      <c r="AN131" s="951">
        <f>SUMIF($E$4:$E$124,"310",$AN$4:$AN$124)</f>
        <v>0</v>
      </c>
      <c r="AO131" s="951">
        <f>SUMIF($E$4:$E$124,"310",$AO$4:$AO$124)</f>
        <v>0</v>
      </c>
      <c r="AP131" s="951">
        <f>SUMIF($E$4:$E$124,"310",$AP$4:$AP$124)</f>
        <v>0</v>
      </c>
      <c r="AQ131" s="951">
        <f>SUMIF($E$4:$E$124,"310",$AQ$4:$AQ$124)</f>
        <v>0</v>
      </c>
      <c r="AR131" s="951">
        <f>SUMIF($E$4:$E$124,"310",$AR$4:$AR$124)</f>
        <v>0</v>
      </c>
      <c r="AS131" s="951">
        <f>SUMIF($E$4:$E$124,"310",$AS$4:$AS$124)</f>
        <v>0</v>
      </c>
      <c r="AT131" s="951">
        <f>SUMIF($E$4:$E$124,"310",$AT$4:$AT$124)</f>
        <v>0</v>
      </c>
      <c r="AU131" s="950">
        <f t="shared" si="158"/>
        <v>0.9939429260474868</v>
      </c>
      <c r="AV131" s="149">
        <f t="shared" si="159"/>
        <v>1086546696</v>
      </c>
      <c r="AW131" s="953">
        <f>SUMIF($E$4:$E$124,"310",$AW$4:$AW$124)</f>
        <v>0</v>
      </c>
      <c r="AX131" s="953">
        <f>SUMIF($E$4:$E$124,"310",$AX$4:$AX$124)</f>
        <v>393378600</v>
      </c>
      <c r="AY131" s="953">
        <f>SUMIF($E$4:$E$124,"310",$AY$4:$AY$124)</f>
        <v>0</v>
      </c>
      <c r="AZ131" s="953">
        <f>SUMIF($E$4:$E$124,"310",$AZ$4:$AZ$124)</f>
        <v>638168096</v>
      </c>
      <c r="BA131" s="953">
        <f>SUMIF($E$4:$E$124,"310",$BA$4:$BA$124)</f>
        <v>0</v>
      </c>
      <c r="BB131" s="953">
        <f>SUMIF($E$4:$E$124,"310",$BB$4:$BB$124)</f>
        <v>0</v>
      </c>
      <c r="BC131" s="953">
        <f>SUMIF($E$4:$E$124,"310",$BC$4:$BC$124)</f>
        <v>0</v>
      </c>
      <c r="BD131" s="953">
        <f>SUMIF($E$4:$E$124,"310",$BD$4:$BD$124)</f>
        <v>0</v>
      </c>
      <c r="BE131" s="953">
        <f>SUMIF($E$4:$E$124,"310",$BE$4:$BE$124)</f>
        <v>0</v>
      </c>
      <c r="BF131" s="953">
        <f>SUMIF($E$4:$E$124,"310",$BF$4:$BF$124)</f>
        <v>0</v>
      </c>
      <c r="BG131" s="953">
        <f>SUMIF($E$4:$E$124,"310",$BG$4:$BG$124)</f>
        <v>0</v>
      </c>
      <c r="BH131" s="953">
        <f>SUMIF($E$4:$E$124,"310",$BH$4:$BH$124)</f>
        <v>0</v>
      </c>
      <c r="BI131" s="953">
        <f>SUMIF($E$4:$E$124,"310",$BI$4:$BI$124)</f>
        <v>0</v>
      </c>
      <c r="BJ131" s="953">
        <f>SUMIF($E$4:$E$124,"310",$BJ$4:$BJ$124)</f>
        <v>0</v>
      </c>
      <c r="BK131" s="953">
        <f>SUMIF($E$4:$E$124,"310",$BK$4:$BK$124)</f>
        <v>0</v>
      </c>
      <c r="BL131" s="953">
        <f>SUMIF($E$4:$E$124,"310",$BL$4:$BL$124)</f>
        <v>0</v>
      </c>
      <c r="BM131" s="953">
        <f>SUMIF($E$4:$E$124,"310",$BM$4:$BM$124)</f>
        <v>0</v>
      </c>
      <c r="BN131" s="956">
        <f>SUMIF($E$4:$E$124,"310",$BN$4:$BN$124)</f>
        <v>55000000</v>
      </c>
      <c r="BO131" s="959">
        <f t="shared" si="160"/>
        <v>6.0570739525131548E-3</v>
      </c>
      <c r="BP131" s="944">
        <f t="shared" si="161"/>
        <v>6621400</v>
      </c>
      <c r="BQ131" s="951">
        <f>SUMIF($E$4:$E$124,"310",$BQ$4:$BQ$124)</f>
        <v>0</v>
      </c>
      <c r="BR131" s="951">
        <f>SUMIF($E$4:$E$124,"310",$BR$4:$BR$124)</f>
        <v>6621400</v>
      </c>
      <c r="BS131" s="951">
        <f>SUMIF($E$4:$E$124,"310",$BS$4:$BS$124)</f>
        <v>0</v>
      </c>
      <c r="BT131" s="951">
        <f>SUMIF($E$4:$E$124,"310",$BT$4:$BT$124)</f>
        <v>0</v>
      </c>
      <c r="BU131" s="951">
        <f>SUMIF($E$4:$E$124,"310",$BU$4:$BU$124)</f>
        <v>0</v>
      </c>
      <c r="BV131" s="951">
        <f>SUMIF($E$4:$E$124,"310",$BV$4:$BV$124)</f>
        <v>0</v>
      </c>
      <c r="BW131" s="951">
        <f>SUMIF($E$4:$E$124,"310",$BW$4:$BW$124)</f>
        <v>0</v>
      </c>
      <c r="BX131" s="951">
        <f>SUMIF($E$4:$E$124,"310",$BX$4:$BX$124)</f>
        <v>0</v>
      </c>
      <c r="BY131" s="951">
        <f>SUMIF($E$4:$E$124,"310",$BY$4:$BY$124)</f>
        <v>0</v>
      </c>
      <c r="BZ131" s="951">
        <f>SUMIF($E$4:$E$124,"310",$BZ$4:$BZ$124)</f>
        <v>0</v>
      </c>
      <c r="CA131" s="951">
        <f>SUMIF($E$4:$E$124,"310",$CA$4:$CA$124)</f>
        <v>0</v>
      </c>
      <c r="CB131" s="951">
        <f>SUMIF($E$4:$E$124,"310",$CB$4:$CB$124)</f>
        <v>0</v>
      </c>
      <c r="CC131" s="951">
        <f>SUMIF($E$4:$E$124,"310",$CC$4:$CC$124)</f>
        <v>0</v>
      </c>
      <c r="CD131" s="951">
        <f>SUMIF($E$4:$E$124,"310",$CD$4:$CD$124)</f>
        <v>0</v>
      </c>
      <c r="CE131" s="951">
        <f>SUMIF($E$4:$E$124,"310",$CE$4:$CE$124)</f>
        <v>0</v>
      </c>
      <c r="CF131" s="951">
        <f>SUMIF($E$4:$E$124,"310",$CF$4:$CF$124)</f>
        <v>0</v>
      </c>
      <c r="CG131" s="951">
        <f>SUMIF($E$4:$E$124,"310",$CG$4:$CG$124)</f>
        <v>0</v>
      </c>
      <c r="CH131" s="952">
        <f>SUMIF($E$4:$E$124,"310",$CH$4:$CH$124)</f>
        <v>0</v>
      </c>
      <c r="CI131" s="1005">
        <f t="shared" si="162"/>
        <v>0.9939429260474868</v>
      </c>
      <c r="CJ131" s="149">
        <f t="shared" si="163"/>
        <v>1086546696</v>
      </c>
      <c r="CK131" s="953">
        <f>SUMIF($E$4:$E$124,"310",$CK$4:$CK$124)</f>
        <v>0</v>
      </c>
      <c r="CL131" s="953">
        <f>SUMIF($E$4:$E$124,"310",$CL$4:$CL$124)</f>
        <v>393378600</v>
      </c>
      <c r="CM131" s="953">
        <f>SUMIF($E$4:$E$124,"310",$CM$4:$CM$124)</f>
        <v>0</v>
      </c>
      <c r="CN131" s="953">
        <f>SUMIF($E$4:$E$124,"310",$CN$4:$CN$124)</f>
        <v>638168096</v>
      </c>
      <c r="CO131" s="953">
        <f>SUMIF($E$4:$E$124,"310",$CO$4:$CO$124)</f>
        <v>0</v>
      </c>
      <c r="CP131" s="953">
        <f>SUMIF($E$4:$E$124,"310",$CP$4:$CP$124)</f>
        <v>0</v>
      </c>
      <c r="CQ131" s="208">
        <f>SUMIF($E$4:$E$124,"310",$CQ$4:$CQ$124)</f>
        <v>0</v>
      </c>
      <c r="CR131" s="208">
        <f>SUMIF($E$4:$E$124,"310",$CR$4:$CR$124)</f>
        <v>0</v>
      </c>
      <c r="CS131" s="208">
        <f>SUMIF($E$4:$E$124,"310",$CS$4:$CS$124)</f>
        <v>0</v>
      </c>
      <c r="CT131" s="208">
        <f>SUMIF($E$4:$E$124,"310",$CT$4:$CT$124)</f>
        <v>0</v>
      </c>
      <c r="CU131" s="208">
        <f>SUMIF($E$4:$E$124,"310",$CU$4:$CU$124)</f>
        <v>0</v>
      </c>
      <c r="CV131" s="208">
        <f>SUMIF($E$4:$E$124,"310",$CV$4:$CV$124)</f>
        <v>0</v>
      </c>
      <c r="CW131" s="208">
        <f>SUMIF($E$4:$E$124,"310",$CW$4:$CW$124)</f>
        <v>0</v>
      </c>
      <c r="CX131" s="208">
        <f>SUMIF($E$4:$E$124,"310",$CX$4:$CX$124)</f>
        <v>0</v>
      </c>
      <c r="CY131" s="208">
        <f>SUMIF($E$4:$E$124,"310",$CY$4:$CY$124)</f>
        <v>0</v>
      </c>
      <c r="CZ131" s="208">
        <f>SUMIF($E$4:$E$124,"310",$CZ$4:$CZ$124)</f>
        <v>0</v>
      </c>
      <c r="DA131" s="208">
        <f>SUMIF($E$4:$E$124,"310",$DA$4:$DA$124)</f>
        <v>0</v>
      </c>
      <c r="DB131" s="208">
        <f>SUMIF($E$4:$E$124,"310",$DB$4:$DB$124)</f>
        <v>55000000</v>
      </c>
    </row>
    <row r="132" spans="3:106" x14ac:dyDescent="0.25">
      <c r="C132" s="987"/>
      <c r="D132" s="1050" t="s">
        <v>443</v>
      </c>
      <c r="E132" s="239">
        <v>410</v>
      </c>
      <c r="F132" s="133"/>
      <c r="G132" s="951">
        <f>SUMIF($E$4:$E$124,"410",$G$4:$G$124)</f>
        <v>3986627198</v>
      </c>
      <c r="H132" s="216">
        <f>SUMIF($E$4:$E$124,"410",$H$4:$H$124)</f>
        <v>0</v>
      </c>
      <c r="I132" s="216">
        <f>SUMIF($E$4:$E$125,"410",$I$4:$I$125)</f>
        <v>1141831904</v>
      </c>
      <c r="J132" s="951">
        <f>SUMIF($E$4:$E$124,"410",$J$4:$J$124)</f>
        <v>0</v>
      </c>
      <c r="K132" s="133">
        <f>SUMIF($E$4:$E$124,"410",$K$4:$K$124)</f>
        <v>0</v>
      </c>
      <c r="L132" s="133">
        <f>SUMIF($E$4:$E$124,"410",$L$4:$L$124)</f>
        <v>0</v>
      </c>
      <c r="M132" s="133">
        <f>SUMIF($E$4:$E$124,"410",$M$4:$M$124)</f>
        <v>0</v>
      </c>
      <c r="N132" s="133">
        <f>SUMIF($E$4:$E$124,"410",$N$4:$N$124)</f>
        <v>0</v>
      </c>
      <c r="O132" s="133">
        <f>SUMIF($E$4:$E$124,"410",$O$4:$O$124)</f>
        <v>0</v>
      </c>
      <c r="P132" s="133">
        <f>SUMIF($E$4:$E$124,"410",$P$4:$P$124)</f>
        <v>0</v>
      </c>
      <c r="Q132" s="133">
        <f>SUMIF($E$4:$E$124,"410",$Q$4:$Q$124)</f>
        <v>0</v>
      </c>
      <c r="R132" s="133">
        <f>SUMIF($E$4:$E$124,"410",$R$4:$R$124)</f>
        <v>1300000000</v>
      </c>
      <c r="S132" s="133">
        <f>SUMIF($E$4:$E$124,"410",$S$4:$S$124)</f>
        <v>387696735</v>
      </c>
      <c r="T132" s="133">
        <f>SUMIF($E$4:$E$124,"410",$T$4:$T$124)</f>
        <v>0</v>
      </c>
      <c r="U132" s="133">
        <f>SUMIF($E$4:$E$117,"410",$U$4:$U$117)</f>
        <v>1076098559</v>
      </c>
      <c r="V132" s="133">
        <f>SUMIF($E$4:$E$117,"410",$V$4:$V$117)</f>
        <v>0</v>
      </c>
      <c r="W132" s="133">
        <f>SUMIF($E$4:$E$124,"410",$W$4:$W$124)</f>
        <v>0</v>
      </c>
      <c r="X132" s="133">
        <f>SUMIF($E$4:$E$124,"410",$X$4:$X$124)</f>
        <v>0</v>
      </c>
      <c r="Y132" s="133">
        <f>SUMIF($E$4:$E$124,"410",$Y$4:$Y$124)</f>
        <v>81000000</v>
      </c>
      <c r="AA132" s="946">
        <f t="shared" si="156"/>
        <v>0.30711801811171008</v>
      </c>
      <c r="AB132" s="218">
        <f t="shared" si="157"/>
        <v>1224365044</v>
      </c>
      <c r="AC132" s="951">
        <f>SUMIF($E$4:$E$124,"410",$AC$4:$AC$124)</f>
        <v>0</v>
      </c>
      <c r="AD132" s="951">
        <f>SUMIF($E$4:$E$124,"410",$AD$4:$AD$124)</f>
        <v>520000000</v>
      </c>
      <c r="AE132" s="951">
        <f>SUMIF($E$4:$E$124,"410",$AE$4:$AE$124)</f>
        <v>0</v>
      </c>
      <c r="AF132" s="951">
        <f>SUMIF($E$4:$E$124,"410",$AF$4:$AF$124)</f>
        <v>0</v>
      </c>
      <c r="AG132" s="951">
        <f>SUMIF($E$4:$E$124,"410",$AG$4:$AG$124)</f>
        <v>0</v>
      </c>
      <c r="AH132" s="951">
        <f>SUMIF($E$4:$E$124,"410",$AH$4:$AH$124)</f>
        <v>0</v>
      </c>
      <c r="AI132" s="951">
        <f>SUMIF($E$4:$E$124,"410",$AI$4:$AI$124)</f>
        <v>0</v>
      </c>
      <c r="AJ132" s="951">
        <f>SUMIF($E$4:$E$124,"410",$AJ$4:$AJ$124)</f>
        <v>0</v>
      </c>
      <c r="AK132" s="951">
        <f>SUMIF($E$4:$E$117,"410",$AK$4:$AK$117)</f>
        <v>0</v>
      </c>
      <c r="AL132" s="951">
        <f>SUMIF($E$4:$E$124,"410",$AL$4:$AL$124)</f>
        <v>0</v>
      </c>
      <c r="AM132" s="951">
        <f>SUMIF($E$4:$E$124,"410",$AM$4:$AM$124)</f>
        <v>309999600</v>
      </c>
      <c r="AN132" s="951">
        <f>SUMIF($E$4:$E$124,"410",$AN$4:$AN$124)</f>
        <v>100000000</v>
      </c>
      <c r="AO132" s="951">
        <f>SUMIF($E$4:$E$124,"410",$AO$4:$AO$124)</f>
        <v>0</v>
      </c>
      <c r="AP132" s="951">
        <f>SUMIF($E$4:$E$124,"410",$AP$4:$AP$124)</f>
        <v>292365444</v>
      </c>
      <c r="AQ132" s="951">
        <f>SUMIF($E$4:$E$124,"410",$AQ$4:$AQ$124)</f>
        <v>0</v>
      </c>
      <c r="AR132" s="951">
        <f>SUMIF($E$4:$E$124,"410",$AR$4:$AR$124)</f>
        <v>0</v>
      </c>
      <c r="AS132" s="951">
        <f>SUMIF($E$4:$E$124,"410",$AS$4:$AS$124)</f>
        <v>0</v>
      </c>
      <c r="AT132" s="951">
        <f>SUMIF($E$4:$E$124,"410",$AT$4:$AT$124)</f>
        <v>2000000</v>
      </c>
      <c r="AU132" s="950">
        <f t="shared" si="158"/>
        <v>0.69288198188828987</v>
      </c>
      <c r="AV132" s="149">
        <f t="shared" si="159"/>
        <v>2762262154</v>
      </c>
      <c r="AW132" s="953">
        <f>SUMIF($E$4:$E$124,"410",$AW$4:$AW$124)</f>
        <v>0</v>
      </c>
      <c r="AX132" s="953">
        <f>SUMIF($E$4:$E$124,"410",$AX$4:$AX$124)</f>
        <v>621831904</v>
      </c>
      <c r="AY132" s="953">
        <f>SUMIF($E$4:$E$124,"410",$AY$4:$AY$124)</f>
        <v>0</v>
      </c>
      <c r="AZ132" s="953">
        <f>SUMIF($E$4:$E$124,"410",$AZ$4:$AZ$124)</f>
        <v>0</v>
      </c>
      <c r="BA132" s="953">
        <f>SUMIF($E$4:$E$124,"410",$BA$4:$BA$124)</f>
        <v>0</v>
      </c>
      <c r="BB132" s="953">
        <f>SUMIF($E$4:$E$124,"410",$BB$4:$BB$124)</f>
        <v>0</v>
      </c>
      <c r="BC132" s="953">
        <f>SUMIF($E$4:$E$124,"410",$BC$4:$BC$124)</f>
        <v>0</v>
      </c>
      <c r="BD132" s="953">
        <f>SUMIF($E$4:$E$124,"410",$BD$4:$BD$124)</f>
        <v>0</v>
      </c>
      <c r="BE132" s="953">
        <f>SUMIF($E$4:$E$124,"410",$BE$4:$BE$124)</f>
        <v>0</v>
      </c>
      <c r="BF132" s="953">
        <f>SUMIF($E$4:$E$124,"410",$BF$4:$BF$124)</f>
        <v>0</v>
      </c>
      <c r="BG132" s="953">
        <f>SUMIF($E$4:$E$124,"410",$BG$4:$BG$124)</f>
        <v>990000400</v>
      </c>
      <c r="BH132" s="953">
        <f>SUMIF($E$4:$E$124,"410",$BH$4:$BH$124)</f>
        <v>287696735</v>
      </c>
      <c r="BI132" s="953">
        <f>SUMIF($E$4:$E$124,"410",$BI$4:$BI$124)</f>
        <v>0</v>
      </c>
      <c r="BJ132" s="953">
        <f>SUMIF($E$4:$E$124,"410",$BJ$4:$BJ$124)</f>
        <v>783733115</v>
      </c>
      <c r="BK132" s="953">
        <f>SUMIF($E$4:$E$124,"510",$BK$4:$BK$124)</f>
        <v>0</v>
      </c>
      <c r="BL132" s="953">
        <f>SUMIF($E$4:$E$124,"410",$BL$4:$BL$124)</f>
        <v>0</v>
      </c>
      <c r="BM132" s="953">
        <f>SUMIF($E$4:$E$124,"410",$BM$4:$BM$124)</f>
        <v>0</v>
      </c>
      <c r="BN132" s="956">
        <f>SUMIF($E$4:$E$124,"410",$BN$4:$BN$124)</f>
        <v>79000000</v>
      </c>
      <c r="BO132" s="959">
        <f t="shared" si="160"/>
        <v>9.6839467004509211E-2</v>
      </c>
      <c r="BP132" s="149">
        <f t="shared" si="161"/>
        <v>386062853</v>
      </c>
      <c r="BQ132" s="951">
        <f>SUMIF($E$4:$E$124,"410",$BQ$4:$BQ$124)</f>
        <v>0</v>
      </c>
      <c r="BR132" s="951">
        <f>SUMIF($E$4:$E$124,"410",$BR$4:$BR$124)</f>
        <v>297190728</v>
      </c>
      <c r="BS132" s="951">
        <f>SUMIF($E$4:$E$124,"410",$BS$4:$BS$124)</f>
        <v>0</v>
      </c>
      <c r="BT132" s="951">
        <f>SUMIF($E$4:$E$124,"410",$BT$4:$BT$124)</f>
        <v>0</v>
      </c>
      <c r="BU132" s="951">
        <f>SUMIF($E$4:$E$124,"410",$BU$4:$BU$124)</f>
        <v>0</v>
      </c>
      <c r="BV132" s="951">
        <f>SUMIF($E$4:$E$124,"410",$BV$4:$BV$124)</f>
        <v>0</v>
      </c>
      <c r="BW132" s="951">
        <f>SUMIF($E$4:$E$124,"410",$BW$4:$BW$124)</f>
        <v>0</v>
      </c>
      <c r="BX132" s="951">
        <f>SUMIF($E$4:$E$124,"410",$BX$4:$BX$124)</f>
        <v>0</v>
      </c>
      <c r="BY132" s="951">
        <f>SUMIF($E$4:$E$124,"410",$BY$4:$BY$124)</f>
        <v>0</v>
      </c>
      <c r="BZ132" s="951">
        <f>SUMIF($E$4:$E$124,"410",$BZ$4:$BZ$124)</f>
        <v>0</v>
      </c>
      <c r="CA132" s="951">
        <f>SUMIF($E$4:$E$124,"410",$CA$4:$CA$124)</f>
        <v>64421712</v>
      </c>
      <c r="CB132" s="951">
        <f>SUMIF($E$4:$E$124,"410",$CB$4:$CB$124)</f>
        <v>0</v>
      </c>
      <c r="CC132" s="951">
        <f>SUMIF($E$4:$E$124,"410",$CC$4:$CC$124)</f>
        <v>0</v>
      </c>
      <c r="CD132" s="951">
        <f>SUMIF($E$4:$E$124,"410",$CD$4:$CD$124)</f>
        <v>24450413</v>
      </c>
      <c r="CE132" s="951">
        <f>SUMIF($E$4:$E$124,"410",$CE$4:$CE$124)</f>
        <v>0</v>
      </c>
      <c r="CF132" s="951">
        <f>SUMIF($E$4:$E$124,"410",$CF$4:$CF$124)</f>
        <v>0</v>
      </c>
      <c r="CG132" s="951">
        <f>SUMIF($E$4:$E$124,"410",$CG$4:$CG$124)</f>
        <v>0</v>
      </c>
      <c r="CH132" s="952">
        <f>SUMIF($E$4:$E$124,"410",$CH$4:$CH$124)</f>
        <v>0</v>
      </c>
      <c r="CI132" s="1005">
        <f t="shared" si="162"/>
        <v>0.90316053299549082</v>
      </c>
      <c r="CJ132" s="149">
        <f t="shared" si="163"/>
        <v>3600564345</v>
      </c>
      <c r="CK132" s="953">
        <f>SUMIF($E$4:$E$124,"410",$CK$4:$CK$124)</f>
        <v>0</v>
      </c>
      <c r="CL132" s="953">
        <f>SUMIF($E$4:$E$124,"410",$CL$4:$CL$124)</f>
        <v>844641176</v>
      </c>
      <c r="CM132" s="953">
        <f>SUMIF($E$4:$E$124,"410",$CM$4:$CM$124)</f>
        <v>0</v>
      </c>
      <c r="CN132" s="953">
        <f>SUMIF($E$4:$E$124,"410",$CN$4:$CN$124)</f>
        <v>0</v>
      </c>
      <c r="CO132" s="953">
        <f>SUMIF($E$4:$E$124,"410",$CO$4:$CO$124)</f>
        <v>0</v>
      </c>
      <c r="CP132" s="953">
        <f>SUMIF($E$4:$E$124,"410",$CP$4:$CP$124)</f>
        <v>0</v>
      </c>
      <c r="CQ132" s="208">
        <f>SUMIF($E$4:$E$124,"410",$CQ$4:$CQ$124)</f>
        <v>0</v>
      </c>
      <c r="CR132" s="208">
        <f>SUMIF($E$4:$E$124,"410",$CR$4:$CR$124)</f>
        <v>0</v>
      </c>
      <c r="CS132" s="208">
        <f>SUMIF($E$4:$E$124,"410",$CS$4:$CS$124)</f>
        <v>0</v>
      </c>
      <c r="CT132" s="208">
        <f>SUMIF($E$4:$E$124,"410",$CT$4:$CT$124)</f>
        <v>0</v>
      </c>
      <c r="CU132" s="208">
        <f>SUMIF($E$4:$E$124,"410",$CU$4:$CU$124)</f>
        <v>1235578288</v>
      </c>
      <c r="CV132" s="208">
        <f>SUMIF($E$4:$E$124,"410",$CV$4:$CV$124)</f>
        <v>387696735</v>
      </c>
      <c r="CW132" s="208">
        <f>SUMIF($E$4:$E$124,"410",$CW$4:$CW$124)</f>
        <v>0</v>
      </c>
      <c r="CX132" s="208">
        <f>SUMIF($E$4:$E$124,"410",$CX$4:$CX$124)</f>
        <v>1051648146</v>
      </c>
      <c r="CY132" s="208">
        <f>SUMIF($E$4:$E$124,"410",$CY$4:$CY$124)</f>
        <v>0</v>
      </c>
      <c r="CZ132" s="208">
        <f>SUMIF($E$4:$E$124,"410",$CZ$4:$CZ$124)</f>
        <v>0</v>
      </c>
      <c r="DA132" s="208">
        <f>SUMIF($E$4:$E$124,"410",$DA$4:$DA$124)</f>
        <v>0</v>
      </c>
      <c r="DB132" s="208">
        <f>SUMIF($E$4:$E$124,"410",$DB$4:$DB$124)</f>
        <v>81000000</v>
      </c>
    </row>
    <row r="133" spans="3:106" ht="14.25" customHeight="1" x14ac:dyDescent="0.25">
      <c r="C133" s="987"/>
      <c r="D133" s="1050" t="s">
        <v>3755</v>
      </c>
      <c r="E133" s="239">
        <v>510</v>
      </c>
      <c r="F133" s="133"/>
      <c r="G133" s="951">
        <f>SUMIF($E$4:$E$124,"510",$G$4:$G$124)</f>
        <v>922576315</v>
      </c>
      <c r="H133" s="216">
        <f>SUMIF($E$4:$E$124,"510",$H$4:$H$124)</f>
        <v>0</v>
      </c>
      <c r="I133" s="216">
        <f>SUMIF($E$4:$E$125,"510",$I$4:$I$125)</f>
        <v>50000000</v>
      </c>
      <c r="J133" s="951">
        <f>SUMIF($E$4:$E$124,"510",$J$4:$J$124)</f>
        <v>0</v>
      </c>
      <c r="K133" s="133">
        <f>SUMIF($E$4:$E$124,"510",$K$4:$K$124)</f>
        <v>741568554</v>
      </c>
      <c r="L133" s="133">
        <f>SUMIF($E$4:$E$124,"510",$L$4:$L$124)</f>
        <v>0</v>
      </c>
      <c r="M133" s="133">
        <f>SUMIF($E$4:$E$124,"510",$M$4:$M$124)</f>
        <v>0</v>
      </c>
      <c r="N133" s="133">
        <f>SUMIF($E$4:$E$124,"510",$N$4:$N$124)</f>
        <v>0</v>
      </c>
      <c r="O133" s="133">
        <f>SUMIF($E$4:$E$124,"510",$O$4:$O$124)</f>
        <v>0</v>
      </c>
      <c r="P133" s="133">
        <f>SUMIF($E$4:$E$124,"510",$P$4:$P$124)</f>
        <v>0</v>
      </c>
      <c r="Q133" s="133">
        <f>SUMIF($E$4:$E$124,"510",$Q$4:$Q$124)</f>
        <v>0</v>
      </c>
      <c r="R133" s="133">
        <f>SUMIF($E$4:$E$124,"510",$R$4:$R$124)</f>
        <v>0</v>
      </c>
      <c r="S133" s="133">
        <f>SUMIF($E$4:$E$124,"510",$S$4:$S$124)</f>
        <v>40431446</v>
      </c>
      <c r="T133" s="133">
        <f>SUMIF($E$4:$E$124,"510",$T$4:$T$124)</f>
        <v>0</v>
      </c>
      <c r="U133" s="133">
        <f>SUMIF($E$4:$E$124,"510",$U$4:$U$124)</f>
        <v>0</v>
      </c>
      <c r="V133" s="133">
        <f>SUMIF($E$4:$E$117,"510",$V$4:$V$117)</f>
        <v>0</v>
      </c>
      <c r="W133" s="133">
        <f>SUMIF($E$4:$E$124,"510",$W$4:$W$124)</f>
        <v>0</v>
      </c>
      <c r="X133" s="133">
        <f>SUMIF($E$4:$E$124,"510",$X$4:$X$124)</f>
        <v>0</v>
      </c>
      <c r="Y133" s="133">
        <f>SUMIF($E$4:$E$124,"510",$Y$4:$Y$124)</f>
        <v>90576315</v>
      </c>
      <c r="AA133" s="946">
        <f t="shared" si="156"/>
        <v>0.49635821509248262</v>
      </c>
      <c r="AB133" s="218">
        <f t="shared" si="157"/>
        <v>457928333</v>
      </c>
      <c r="AC133" s="951">
        <f>SUMIF($E$4:$E$124,"510",$AC$4:$AC$124)</f>
        <v>0</v>
      </c>
      <c r="AD133" s="951">
        <f>SUMIF($E$4:$E$124,"510",$AD$4:$AD$124)</f>
        <v>0</v>
      </c>
      <c r="AE133" s="951">
        <f>SUMIF($E$4:$E$124,"510",$AE$4:$AE$124)</f>
        <v>0</v>
      </c>
      <c r="AF133" s="951">
        <f>SUMIF($E$4:$E$124,"510",$AF$4:$AF$124)</f>
        <v>409299859</v>
      </c>
      <c r="AG133" s="951">
        <f>SUMIF($E$4:$E$124,"510",$AG$4:$AG$124)</f>
        <v>0</v>
      </c>
      <c r="AH133" s="951">
        <f>SUMIF($E$4:$E$124,"510",$AH$4:$AH$124)</f>
        <v>0</v>
      </c>
      <c r="AI133" s="951">
        <f>SUMIF($E$4:$E$124,"510",$AI$4:$AI$124)</f>
        <v>0</v>
      </c>
      <c r="AJ133" s="951">
        <f>SUMIF($E$4:$E$124,"510",$AJ$4:$AJ$124)</f>
        <v>0</v>
      </c>
      <c r="AK133" s="951">
        <f>SUMIF($E$4:$E$117,"510",$AK$4:$AK$117)</f>
        <v>0</v>
      </c>
      <c r="AL133" s="951">
        <f>SUMIF($E$4:$E$124,"510",$AL$4:$AL$124)</f>
        <v>0</v>
      </c>
      <c r="AM133" s="951">
        <f>SUMIF($E$4:$E$124,"510",$AM$4:$AM$124)</f>
        <v>0</v>
      </c>
      <c r="AN133" s="951">
        <f>SUMIF($E$4:$E$124,"510",$AN$4:$AN$124)</f>
        <v>21089999</v>
      </c>
      <c r="AO133" s="951">
        <f>SUMIF($E$4:$E$124,"510",$AO$4:$AO$124)</f>
        <v>0</v>
      </c>
      <c r="AP133" s="951">
        <f>SUMIF($E$4:$E$124,"510",$AP$4:$AP$124)</f>
        <v>0</v>
      </c>
      <c r="AQ133" s="951">
        <f>SUMIF($E$4:$E$124,"510",$AQ$4:$AQ$124)</f>
        <v>0</v>
      </c>
      <c r="AR133" s="951">
        <f>SUMIF($E$4:$E$124,"510",$AR$4:$AR$124)</f>
        <v>0</v>
      </c>
      <c r="AS133" s="951">
        <f>SUMIF($E$4:$E$124," 510",$AS$4:$AS$124)</f>
        <v>0</v>
      </c>
      <c r="AT133" s="951">
        <f>SUMIF($E$4:$E$124,"510",$AT$4:$AT$124)</f>
        <v>27538475</v>
      </c>
      <c r="AU133" s="950">
        <f t="shared" si="158"/>
        <v>0.50364178490751743</v>
      </c>
      <c r="AV133" s="149">
        <f t="shared" si="159"/>
        <v>464647982</v>
      </c>
      <c r="AW133" s="953">
        <f>SUMIF($E$4:$E$124,"510",$AW$4:$AW$124)</f>
        <v>0</v>
      </c>
      <c r="AX133" s="953">
        <f>SUMIF($E$4:$E$124,"510",$AX$4:$AX$124)</f>
        <v>50000000</v>
      </c>
      <c r="AY133" s="953">
        <f>SUMIF($E$4:$E$124,"510",$AY$4:$AY$124)</f>
        <v>0</v>
      </c>
      <c r="AZ133" s="953">
        <f>SUMIF($E$4:$E$124,"510",$AZ$4:$AZ$124)</f>
        <v>332268695</v>
      </c>
      <c r="BA133" s="953">
        <f>SUMIF($E$4:$E$124,"510",$BA$4:$BA$124)</f>
        <v>0</v>
      </c>
      <c r="BB133" s="953">
        <f>SUMIF($E$4:$E$124,"510",$BB$4:$BB$124)</f>
        <v>0</v>
      </c>
      <c r="BC133" s="953">
        <f>SUMIF($E$4:$E$124,"510",$BC$4:$BC$124)</f>
        <v>0</v>
      </c>
      <c r="BD133" s="953">
        <f>SUMIF($E$4:$E$124,"510",$BD$4:$BD$124)</f>
        <v>0</v>
      </c>
      <c r="BE133" s="953">
        <f>SUMIF($E$4:$E$124,"510",$BE$4:$BE$124)</f>
        <v>0</v>
      </c>
      <c r="BF133" s="953">
        <f>SUMIF($E$4:$E$124,"510",$BF$4:$BF$124)</f>
        <v>0</v>
      </c>
      <c r="BG133" s="953">
        <f>SUMIF($E$4:$E$124,"510",$BG$4:$BG$124)</f>
        <v>0</v>
      </c>
      <c r="BH133" s="953">
        <f>SUMIF($E$4:$E$124,"510",$BH$4:$BH$124)</f>
        <v>19341447</v>
      </c>
      <c r="BI133" s="953">
        <f>SUMIF($E$4:$E$124,"510",$BI$4:$BI$124)</f>
        <v>0</v>
      </c>
      <c r="BJ133" s="953">
        <f>SUMIF($E$4:$E$124,"510",$BJ$4:$BJ$124)</f>
        <v>0</v>
      </c>
      <c r="BK133" s="953">
        <f>SUMIF($E$4:$E$124,"520",$BK$4:$BK$124)</f>
        <v>0</v>
      </c>
      <c r="BL133" s="953">
        <f>SUMIF($E$4:$E$124,"510",$BL$4:$BL$124)</f>
        <v>0</v>
      </c>
      <c r="BM133" s="953">
        <f>SUMIF($E$4:$E$124,"510",$BM$4:$BM$124)</f>
        <v>0</v>
      </c>
      <c r="BN133" s="956">
        <f>SUMIF($E$4:$E$124,"510",$BN$4:$BN$124)</f>
        <v>63037840</v>
      </c>
      <c r="BO133" s="959">
        <f t="shared" si="160"/>
        <v>0.39394139226303465</v>
      </c>
      <c r="BP133" s="149">
        <f t="shared" si="161"/>
        <v>363440998</v>
      </c>
      <c r="BQ133" s="951">
        <f>SUMIF($E$4:$E$124,"510",$BQ$4:$BQ$124)</f>
        <v>0</v>
      </c>
      <c r="BR133" s="951">
        <f>SUMIF($E$4:$E$124,"510",$BR$4:$BR$124)</f>
        <v>0</v>
      </c>
      <c r="BS133" s="951">
        <f>SUMIF($E$4:$E$124,"510",$BS$4:$BS$124)</f>
        <v>0</v>
      </c>
      <c r="BT133" s="951">
        <f>SUMIF($E$4:$E$124,"510",$BT$4:$BT$124)</f>
        <v>342361531</v>
      </c>
      <c r="BU133" s="951">
        <f>SUMIF($E$4:$E$124,"510",$BU$4:$BU$124)</f>
        <v>0</v>
      </c>
      <c r="BV133" s="951">
        <f>SUMIF($E$4:$E$124,"510",$BV$4:$BV$124)</f>
        <v>0</v>
      </c>
      <c r="BW133" s="951">
        <f>SUMIF($E$4:$E$124,"510",$BW$4:$BW$124)</f>
        <v>0</v>
      </c>
      <c r="BX133" s="951">
        <f>SUMIF($E$4:$E$124,"510",$BX$4:$BX$124)</f>
        <v>0</v>
      </c>
      <c r="BY133" s="951">
        <f>SUMIF($E$4:$E$124,"510",$BY$4:$BY$124)</f>
        <v>0</v>
      </c>
      <c r="BZ133" s="951">
        <f>SUMIF($E$4:$E$124,"510",$BZ$4:$BZ$124)</f>
        <v>0</v>
      </c>
      <c r="CA133" s="951">
        <f>SUMIF($E$4:$E$124,"510",$CA$4:$CA$124)</f>
        <v>0</v>
      </c>
      <c r="CB133" s="951">
        <f>SUMIF($E$4:$E$124,"510",$CB$4:$CB$124)</f>
        <v>21079467</v>
      </c>
      <c r="CC133" s="951">
        <f>SUMIF($E$4:$E$124,"510",$CC$4:$CC$124)</f>
        <v>0</v>
      </c>
      <c r="CD133" s="951">
        <f>SUMIF($E$4:$E$124,"510",$CD$4:$CD$124)</f>
        <v>0</v>
      </c>
      <c r="CE133" s="951">
        <f>SUMIF($E$4:$E$124,"510",$CE$4:$CE$124)</f>
        <v>0</v>
      </c>
      <c r="CF133" s="951">
        <f>SUMIF($E$4:$E$124,"510",$CF$4:$CF$124)</f>
        <v>0</v>
      </c>
      <c r="CG133" s="951">
        <f>SUMIF($E$4:$E$124,"510",$CG$4:$CG$124)</f>
        <v>0</v>
      </c>
      <c r="CH133" s="952">
        <f>SUMIF($E$4:$E$124,"510",$CH$4:$CH$124)</f>
        <v>0</v>
      </c>
      <c r="CI133" s="1005">
        <f t="shared" si="162"/>
        <v>0.6060586077369654</v>
      </c>
      <c r="CJ133" s="149">
        <f t="shared" si="163"/>
        <v>559135317</v>
      </c>
      <c r="CK133" s="953">
        <f>SUMIF($E$4:$E$124,"510",$CK$4:$CK$124)</f>
        <v>0</v>
      </c>
      <c r="CL133" s="953">
        <f>SUMIF($E$4:$E$124,"510",$CL$4:$CL$124)</f>
        <v>50000000</v>
      </c>
      <c r="CM133" s="953">
        <f>SUMIF($E$4:$E$124,"510",$CM$4:$CM$124)</f>
        <v>0</v>
      </c>
      <c r="CN133" s="953">
        <f>SUMIF($E$4:$E$124,"510",$CN$4:$CN$124)</f>
        <v>399207023</v>
      </c>
      <c r="CO133" s="953">
        <f>SUMIF($E$4:$E$124,"510",$CO$4:$CO$124)</f>
        <v>0</v>
      </c>
      <c r="CP133" s="953">
        <f>SUMIF($E$4:$E$124,"510",$CP$4:$CP$124)</f>
        <v>0</v>
      </c>
      <c r="CQ133" s="208">
        <f>SUMIF($E$4:$E$124,"510",$CQ$4:$CQ$124)</f>
        <v>0</v>
      </c>
      <c r="CR133" s="208">
        <f>SUMIF($E$4:$E$124,"510",$CR$4:$CR$124)</f>
        <v>0</v>
      </c>
      <c r="CS133" s="208">
        <f>SUMIF($E$4:$E$124,"510",$CS$4:$CS$124)</f>
        <v>0</v>
      </c>
      <c r="CT133" s="208">
        <f>SUMIF($E$4:$E$124,"510",$CT$4:$CT$124)</f>
        <v>0</v>
      </c>
      <c r="CU133" s="208">
        <f>SUMIF($E$4:$E$124,"510",$CU$4:$CU$124)</f>
        <v>0</v>
      </c>
      <c r="CV133" s="208">
        <f>SUMIF($E$4:$E$124,"510",$CV$4:$CV$124)</f>
        <v>19351979</v>
      </c>
      <c r="CW133" s="208">
        <f>SUMIF($E$4:$E$124,"510",$CW$4:$CW$124)</f>
        <v>0</v>
      </c>
      <c r="CX133" s="208">
        <f>SUMIF($E$4:$E$124,"510",$CX$4:$CX$124)</f>
        <v>0</v>
      </c>
      <c r="CY133" s="208">
        <f>SUMIF($E$4:$E$124,"510",$CY$4:$CY$124)</f>
        <v>0</v>
      </c>
      <c r="CZ133" s="208">
        <f>SUMIF($E$4:$E$124,"510",$CZ$4:$CZ$124)</f>
        <v>0</v>
      </c>
      <c r="DA133" s="208">
        <f>SUMIF($E$4:$E$124,"510",$DA$4:$DA$124)</f>
        <v>0</v>
      </c>
      <c r="DB133" s="208">
        <f>SUMIF($E$4:$E$124,"510",$DB$4:$DB$124)</f>
        <v>90576315</v>
      </c>
    </row>
    <row r="134" spans="3:106" x14ac:dyDescent="0.25">
      <c r="C134" s="987"/>
      <c r="D134" s="1050" t="s">
        <v>1517</v>
      </c>
      <c r="E134" s="239">
        <v>520</v>
      </c>
      <c r="F134" s="133"/>
      <c r="G134" s="951">
        <f>SUMIF($E$4:$E$124,"520",$G$4:$G$124)</f>
        <v>1425523846</v>
      </c>
      <c r="H134" s="216">
        <f>SUMIF($E$4:$E$124,"520",$H$4:$H$124)</f>
        <v>0</v>
      </c>
      <c r="I134" s="216">
        <f>SUMIF($E$4:$E$124,"520",$I$4:$I$124)</f>
        <v>0</v>
      </c>
      <c r="J134" s="951">
        <f>SUMIF($E$4:$E$124,"520",$J$4:$J$124)</f>
        <v>0</v>
      </c>
      <c r="K134" s="133">
        <f>SUMIF($E$4:$E$124,"520",$K$4:$K$124)</f>
        <v>520000000</v>
      </c>
      <c r="L134" s="133">
        <f>SUMIF($E$4:$E$124,"520",$L$4:$L$124)</f>
        <v>0</v>
      </c>
      <c r="M134" s="133">
        <f>SUMIF($E$4:$E$124,"520",$M$4:$M$124)</f>
        <v>0</v>
      </c>
      <c r="N134" s="133">
        <f>SUMIF($E$4:$E$124,"520",$N$4:$N$124)</f>
        <v>0</v>
      </c>
      <c r="O134" s="133">
        <f>SUMIF($E$4:$E$124,"520",$O$4:$O$124)</f>
        <v>0</v>
      </c>
      <c r="P134" s="133">
        <f>SUMIF($E$4:$E$124,"520",$P$4:$P$124)</f>
        <v>0</v>
      </c>
      <c r="Q134" s="133">
        <f>SUMIF($E$4:$E$124,"520",$Q$4:$Q$124)</f>
        <v>0</v>
      </c>
      <c r="R134" s="133">
        <f>SUMIF($E$4:$E$124,"520",$R$4:$R$124)</f>
        <v>200000000</v>
      </c>
      <c r="S134" s="133">
        <f>SUMIF($E$4:$E$124,"520",$S$4:$S$124)</f>
        <v>333901442</v>
      </c>
      <c r="T134" s="133">
        <f>SUMIF($E$4:$E$124,"520",$T$4:$T$124)</f>
        <v>0</v>
      </c>
      <c r="U134" s="133">
        <f>SUMIF($E$4:$E$124,"520",$U$4:$U$124)</f>
        <v>0</v>
      </c>
      <c r="V134" s="133">
        <f>SUMIF($E$4:$E$117,"520",$V$4:$V$117)</f>
        <v>0</v>
      </c>
      <c r="W134" s="133">
        <f>SUMIF($E$4:$E$124,"520",$W$4:$W$124)</f>
        <v>0</v>
      </c>
      <c r="X134" s="133">
        <f>SUMIF($E$4:$E$124,"520",$X$4:$X$124)</f>
        <v>0</v>
      </c>
      <c r="Y134" s="133">
        <f>SUMIF($E$4:$E$124,"520",$Y$4:$Y$124)</f>
        <v>371622404</v>
      </c>
      <c r="AA134" s="946">
        <f t="shared" si="156"/>
        <v>0.53946037743096442</v>
      </c>
      <c r="AB134" s="218">
        <f t="shared" si="157"/>
        <v>769013632</v>
      </c>
      <c r="AC134" s="951">
        <f>SUMIF($E$4:$E$124,"520",$AC$4:$AC$124)</f>
        <v>0</v>
      </c>
      <c r="AD134" s="951">
        <f>SUMIF($E$4:$E$124,"520",$AD$4:$AD$124)</f>
        <v>0</v>
      </c>
      <c r="AE134" s="951">
        <f>SUMIF($E$4:$E$124,"520",$AE$4:$AE$124)</f>
        <v>0</v>
      </c>
      <c r="AF134" s="951">
        <f>SUMIF($E$4:$E$124,"520",$AF$4:$AF$124)</f>
        <v>157450721</v>
      </c>
      <c r="AG134" s="951">
        <f>SUMIF($E$4:$E$124,"520",$AG$4:$AG$124)</f>
        <v>0</v>
      </c>
      <c r="AH134" s="951">
        <f>SUMIF($E$4:$E$124,"520",$AH$4:$AH$124)</f>
        <v>0</v>
      </c>
      <c r="AI134" s="951">
        <f>SUMIF($E$4:$E$124,"520",$AI$4:$AI$124)</f>
        <v>0</v>
      </c>
      <c r="AJ134" s="951">
        <f>SUMIF($E$4:$E$124,"520",$AJ$4:$AJ$124)</f>
        <v>0</v>
      </c>
      <c r="AK134" s="951">
        <f>SUMIF($E$4:$E$117,"520",$AK$4:$AK$117)</f>
        <v>0</v>
      </c>
      <c r="AL134" s="951">
        <f>SUMIF($E$4:$E$124,"520",$AL$4:$AL$124)</f>
        <v>0</v>
      </c>
      <c r="AM134" s="951">
        <f>SUMIF($E$4:$E$124,"520",$AM$4:$AM$124)</f>
        <v>140671255</v>
      </c>
      <c r="AN134" s="951">
        <f>SUMIF($E$4:$E$124,"520",$AN$4:$AN$124)</f>
        <v>265000000</v>
      </c>
      <c r="AO134" s="951">
        <f>SUMIF($E$4:$E$124,"520",$AO$4:$AO$124)</f>
        <v>0</v>
      </c>
      <c r="AP134" s="951">
        <f>SUMIF($E$4:$E$124,"520",$AP$4:$AP$124)</f>
        <v>0</v>
      </c>
      <c r="AQ134" s="951">
        <f>SUMIF($E$4:$E$124,"520",$AQ$4:$AQ$124)</f>
        <v>0</v>
      </c>
      <c r="AR134" s="951">
        <f>SUMIF($E$4:$E$124,"520",$AR$4:$AR$124)</f>
        <v>0</v>
      </c>
      <c r="AS134" s="951">
        <f>SUMIF($E$4:$E$124,"520",$AS$4:$AS$124)</f>
        <v>0</v>
      </c>
      <c r="AT134" s="951">
        <f>SUMIF($E$4:$E$124,"520",$AT$4:$AT$124)</f>
        <v>205891656</v>
      </c>
      <c r="AU134" s="950">
        <f t="shared" si="158"/>
        <v>0.46053962256903558</v>
      </c>
      <c r="AV134" s="149">
        <f t="shared" si="159"/>
        <v>656510214</v>
      </c>
      <c r="AW134" s="953">
        <f>SUMIF($E$4:$E$124,"520",$AW$4:$AW$124)</f>
        <v>0</v>
      </c>
      <c r="AX134" s="953">
        <f>SUMIF($E$4:$E$124,"520",$AX$4:$AX$124)</f>
        <v>0</v>
      </c>
      <c r="AY134" s="953">
        <f>SUMIF($E$4:$E$124,"520",$AY$4:$AY$124)</f>
        <v>0</v>
      </c>
      <c r="AZ134" s="953">
        <f>SUMIF($E$4:$E$124,"520",$AZ$4:$AZ$124)</f>
        <v>362549279</v>
      </c>
      <c r="BA134" s="953">
        <f>SUMIF($E$4:$E$124,"520",$BA$4:$BA$124)</f>
        <v>0</v>
      </c>
      <c r="BB134" s="953">
        <f>SUMIF($E$4:$E$124,"520",$BB$4:$BB$124)</f>
        <v>0</v>
      </c>
      <c r="BC134" s="953">
        <f>SUMIF($E$4:$E$124,"520",$BC$4:$BC$124)</f>
        <v>0</v>
      </c>
      <c r="BD134" s="953">
        <f>SUMIF($E$4:$E$124,"520",$BD$4:$BD$124)</f>
        <v>0</v>
      </c>
      <c r="BE134" s="953">
        <f>SUMIF($E$4:$E$124,"520",$BE$4:$BE$124)</f>
        <v>0</v>
      </c>
      <c r="BF134" s="953">
        <f>SUMIF($E$4:$E$124,"520",$BF$4:$BF$124)</f>
        <v>0</v>
      </c>
      <c r="BG134" s="953">
        <f>SUMIF($E$4:$E$124,"520",$BG$4:$BG$124)</f>
        <v>59328745</v>
      </c>
      <c r="BH134" s="953">
        <f>SUMIF($E$4:$E$124,"520",$BH$4:$BH$124)</f>
        <v>68901442</v>
      </c>
      <c r="BI134" s="953">
        <f>SUMIF($E$4:$E$124,"520",$BI$4:$BI$124)</f>
        <v>0</v>
      </c>
      <c r="BJ134" s="953">
        <f>SUMIF($E$4:$E$124,"520",$BJ$4:$BJ$124)</f>
        <v>0</v>
      </c>
      <c r="BK134" s="953">
        <f>SUMIF($E$4:$E$124,"111",$BK$4:$BK$124)</f>
        <v>0</v>
      </c>
      <c r="BL134" s="953">
        <f>SUMIF($E$4:$E$124,"520",$BL$4:$BL$124)</f>
        <v>0</v>
      </c>
      <c r="BM134" s="953">
        <f>SUMIF($E$4:$E$124,"520",$BM$4:$BM$124)</f>
        <v>0</v>
      </c>
      <c r="BN134" s="956">
        <f>SUMIF($E$4:$E$124,"520",$BN$4:$BN$124)</f>
        <v>165730748</v>
      </c>
      <c r="BO134" s="959">
        <f t="shared" si="160"/>
        <v>0.2538887693920765</v>
      </c>
      <c r="BP134" s="149">
        <f t="shared" si="161"/>
        <v>361924495</v>
      </c>
      <c r="BQ134" s="951">
        <f>SUMIF($E$4:$E$124,"520",$BQ$4:$BQ$124)</f>
        <v>0</v>
      </c>
      <c r="BR134" s="951">
        <f>SUMIF($E$4:$E$124,"520",$BR$4:$BR$124)</f>
        <v>0</v>
      </c>
      <c r="BS134" s="951">
        <f>SUMIF($E$4:$E$124,"520",$BS$4:$BS$124)</f>
        <v>0</v>
      </c>
      <c r="BT134" s="951">
        <f>SUMIF($E$4:$E$124,"520",$BT$4:$BT$124)</f>
        <v>72558519</v>
      </c>
      <c r="BU134" s="951">
        <f>SUMIF($E$4:$E$124,"520",$BU$4:$BU$124)</f>
        <v>0</v>
      </c>
      <c r="BV134" s="951">
        <f>SUMIF($E$4:$E$124,"520",$BV$4:$BV$124)</f>
        <v>0</v>
      </c>
      <c r="BW134" s="951">
        <f>SUMIF($E$4:$E$124,"520",$BW$4:$BW$124)</f>
        <v>0</v>
      </c>
      <c r="BX134" s="951">
        <f>SUMIF($E$4:$E$124,"520",$BX$4:$BX$124)</f>
        <v>0</v>
      </c>
      <c r="BY134" s="951">
        <f>SUMIF($E$4:$E$124,"520",$BY$4:$BY$124)</f>
        <v>0</v>
      </c>
      <c r="BZ134" s="951">
        <f>SUMIF($E$4:$E$124,"520",$BZ$4:$BZ$124)</f>
        <v>0</v>
      </c>
      <c r="CA134" s="951">
        <f>SUMIF($E$4:$E$124,"520",$CA$4:$CA$124)</f>
        <v>103413334</v>
      </c>
      <c r="CB134" s="951">
        <f>SUMIF($E$4:$E$124,"520",$CB$4:$CB$124)</f>
        <v>20000000</v>
      </c>
      <c r="CC134" s="951">
        <f>SUMIF($E$4:$E$124,"520",$CC$4:$CC$124)</f>
        <v>0</v>
      </c>
      <c r="CD134" s="951">
        <f>SUMIF($E$4:$E$124,"520",$CD$4:$CD$124)</f>
        <v>0</v>
      </c>
      <c r="CE134" s="951">
        <f>SUMIF($E$4:$E$124,"520",$CE$4:$CE$124)</f>
        <v>0</v>
      </c>
      <c r="CF134" s="951">
        <f>SUMIF($E$4:$E$124,"520",$CF$4:$CF$124)</f>
        <v>0</v>
      </c>
      <c r="CG134" s="951">
        <f>SUMIF($E$4:$E$124,"520",$CG$4:$CG$124)</f>
        <v>0</v>
      </c>
      <c r="CH134" s="952">
        <f>SUMIF($E$4:$E$124,"520",$CH$4:$CH$124)</f>
        <v>165952642</v>
      </c>
      <c r="CI134" s="1005">
        <f t="shared" si="162"/>
        <v>0.7461112306079235</v>
      </c>
      <c r="CJ134" s="149">
        <f t="shared" si="163"/>
        <v>1063599351</v>
      </c>
      <c r="CK134" s="953">
        <f>SUMIF($E$4:$E$124,"520",$CK$4:$CK$124)</f>
        <v>0</v>
      </c>
      <c r="CL134" s="953">
        <f>SUMIF($E$4:$E$124,"520",$CL$4:$CL$124)</f>
        <v>0</v>
      </c>
      <c r="CM134" s="953">
        <f>SUMIF($E$4:$E$124,"520",$CM$4:$CM$124)</f>
        <v>0</v>
      </c>
      <c r="CN134" s="953">
        <f>SUMIF($E$4:$E$124,"520",$CN$4:$CN$124)</f>
        <v>447441481</v>
      </c>
      <c r="CO134" s="953">
        <f>SUMIF($E$4:$E$124,"520",$CO$4:$CO$124)</f>
        <v>0</v>
      </c>
      <c r="CP134" s="953">
        <f>SUMIF($E$4:$E$124,"520",$CP$4:$CP$124)</f>
        <v>0</v>
      </c>
      <c r="CQ134" s="208">
        <f>SUMIF($E$4:$E$124,"520",$CQ$4:$CQ$124)</f>
        <v>0</v>
      </c>
      <c r="CR134" s="208">
        <f>SUMIF($E$4:$E$124,"520",$CR$4:$CR$124)</f>
        <v>0</v>
      </c>
      <c r="CS134" s="208">
        <f>SUMIF($E$4:$E$124,"520",$CS$4:$CS$124)</f>
        <v>0</v>
      </c>
      <c r="CT134" s="208">
        <f>SUMIF($E$4:$E$124,"520",$CT$4:$CT$124)</f>
        <v>0</v>
      </c>
      <c r="CU134" s="208">
        <f>SUMIF($E$4:$E$124,"520",$CU$4:$CU$124)</f>
        <v>96586666</v>
      </c>
      <c r="CV134" s="208">
        <f>SUMIF($E$4:$E$124,"520",$CV$4:$CV$124)</f>
        <v>313901442</v>
      </c>
      <c r="CW134" s="208">
        <f>SUMIF($E$4:$E$124,"520",$CW$4:$CW$124)</f>
        <v>0</v>
      </c>
      <c r="CX134" s="208">
        <f>SUMIF($E$4:$E$124,"520",$CX$4:$CX$124)</f>
        <v>0</v>
      </c>
      <c r="CY134" s="208">
        <f>SUMIF($E$4:$E$124,"520",$CY$4:$CY$124)</f>
        <v>0</v>
      </c>
      <c r="CZ134" s="208">
        <f>SUMIF($E$4:$E$124,"520",$CZ$4:$CZ$124)</f>
        <v>0</v>
      </c>
      <c r="DA134" s="208">
        <f>SUMIF($E$4:$E$124,"520",$DA$4:$DA$124)</f>
        <v>0</v>
      </c>
      <c r="DB134" s="208">
        <f>SUMIF($E$4:$E$124,"520",$DB$4:$DB$124)</f>
        <v>205669762</v>
      </c>
    </row>
    <row r="135" spans="3:106" x14ac:dyDescent="0.25">
      <c r="C135" s="987"/>
      <c r="D135" s="1050" t="s">
        <v>4432</v>
      </c>
      <c r="E135" s="1051"/>
      <c r="F135" s="3"/>
      <c r="G135" s="954">
        <f t="shared" ref="G135:Z135" si="164">SUM(G129:G134)</f>
        <v>15087623177</v>
      </c>
      <c r="H135" s="955">
        <f t="shared" si="164"/>
        <v>0</v>
      </c>
      <c r="I135" s="955">
        <f t="shared" si="164"/>
        <v>8408835637</v>
      </c>
      <c r="J135" s="955">
        <f t="shared" si="164"/>
        <v>98553232</v>
      </c>
      <c r="K135" s="955">
        <f t="shared" si="164"/>
        <v>1899736650</v>
      </c>
      <c r="L135" s="955">
        <f t="shared" si="164"/>
        <v>0</v>
      </c>
      <c r="M135" s="955">
        <f t="shared" si="164"/>
        <v>0</v>
      </c>
      <c r="N135" s="955">
        <f t="shared" si="164"/>
        <v>0</v>
      </c>
      <c r="O135" s="955">
        <f t="shared" si="164"/>
        <v>0</v>
      </c>
      <c r="P135" s="955">
        <f t="shared" si="164"/>
        <v>0</v>
      </c>
      <c r="Q135" s="955">
        <f t="shared" si="164"/>
        <v>140509069</v>
      </c>
      <c r="R135" s="955">
        <f t="shared" si="164"/>
        <v>1500000000</v>
      </c>
      <c r="S135" s="955">
        <f t="shared" si="164"/>
        <v>1142029623</v>
      </c>
      <c r="T135" s="955">
        <f t="shared" si="164"/>
        <v>0</v>
      </c>
      <c r="U135" s="955">
        <f t="shared" si="164"/>
        <v>1104833768</v>
      </c>
      <c r="V135" s="955">
        <f t="shared" si="164"/>
        <v>0</v>
      </c>
      <c r="W135" s="955">
        <f t="shared" si="164"/>
        <v>0</v>
      </c>
      <c r="X135" s="955">
        <f t="shared" si="164"/>
        <v>0</v>
      </c>
      <c r="Y135" s="955">
        <f t="shared" si="164"/>
        <v>793125198</v>
      </c>
      <c r="Z135" s="955">
        <f t="shared" si="164"/>
        <v>0</v>
      </c>
      <c r="AA135" s="946">
        <f t="shared" si="156"/>
        <v>0.19967164779091567</v>
      </c>
      <c r="AB135" s="954">
        <f t="shared" ref="AB135:AT135" si="165">SUM(AB129:AB134)</f>
        <v>3012570581</v>
      </c>
      <c r="AC135" s="146">
        <f t="shared" si="165"/>
        <v>0</v>
      </c>
      <c r="AD135" s="146">
        <f t="shared" si="165"/>
        <v>960263572</v>
      </c>
      <c r="AE135" s="146">
        <f t="shared" si="165"/>
        <v>0</v>
      </c>
      <c r="AF135" s="146">
        <f t="shared" si="165"/>
        <v>566750580</v>
      </c>
      <c r="AG135" s="146">
        <f t="shared" si="165"/>
        <v>0</v>
      </c>
      <c r="AH135" s="146">
        <f t="shared" si="165"/>
        <v>0</v>
      </c>
      <c r="AI135" s="146">
        <f t="shared" si="165"/>
        <v>0</v>
      </c>
      <c r="AJ135" s="146">
        <f t="shared" si="165"/>
        <v>0</v>
      </c>
      <c r="AK135" s="146">
        <f t="shared" si="165"/>
        <v>0</v>
      </c>
      <c r="AL135" s="146">
        <f t="shared" si="165"/>
        <v>0</v>
      </c>
      <c r="AM135" s="146">
        <f t="shared" si="165"/>
        <v>450670855</v>
      </c>
      <c r="AN135" s="146">
        <f t="shared" si="165"/>
        <v>506089999</v>
      </c>
      <c r="AO135" s="146">
        <f t="shared" si="165"/>
        <v>0</v>
      </c>
      <c r="AP135" s="146">
        <f t="shared" si="165"/>
        <v>292365444</v>
      </c>
      <c r="AQ135" s="146">
        <f t="shared" si="165"/>
        <v>0</v>
      </c>
      <c r="AR135" s="146">
        <f t="shared" si="165"/>
        <v>0</v>
      </c>
      <c r="AS135" s="146">
        <f t="shared" si="165"/>
        <v>0</v>
      </c>
      <c r="AT135" s="146">
        <f t="shared" si="165"/>
        <v>236430131</v>
      </c>
      <c r="AU135" s="950">
        <f t="shared" si="158"/>
        <v>0.80032835220908427</v>
      </c>
      <c r="AV135" s="146">
        <f t="shared" ref="AV135:BN135" si="166">SUM(AV129:AV134)</f>
        <v>12075052596</v>
      </c>
      <c r="AW135" s="146">
        <f t="shared" si="166"/>
        <v>0</v>
      </c>
      <c r="AX135" s="149">
        <f t="shared" si="166"/>
        <v>7448572065</v>
      </c>
      <c r="AY135" s="149">
        <f t="shared" si="166"/>
        <v>98553232</v>
      </c>
      <c r="AZ135" s="149">
        <f t="shared" si="166"/>
        <v>1332986070</v>
      </c>
      <c r="BA135" s="149">
        <f t="shared" si="166"/>
        <v>0</v>
      </c>
      <c r="BB135" s="149">
        <f t="shared" si="166"/>
        <v>0</v>
      </c>
      <c r="BC135" s="149">
        <f t="shared" si="166"/>
        <v>0</v>
      </c>
      <c r="BD135" s="149">
        <f t="shared" si="166"/>
        <v>0</v>
      </c>
      <c r="BE135" s="149">
        <f t="shared" si="166"/>
        <v>0</v>
      </c>
      <c r="BF135" s="149">
        <f t="shared" si="166"/>
        <v>140509069</v>
      </c>
      <c r="BG135" s="149">
        <f t="shared" si="166"/>
        <v>1049329145</v>
      </c>
      <c r="BH135" s="149">
        <f t="shared" si="166"/>
        <v>635939624</v>
      </c>
      <c r="BI135" s="149">
        <f t="shared" si="166"/>
        <v>0</v>
      </c>
      <c r="BJ135" s="149">
        <f t="shared" si="166"/>
        <v>812468324</v>
      </c>
      <c r="BK135" s="149">
        <f t="shared" si="166"/>
        <v>0</v>
      </c>
      <c r="BL135" s="149">
        <f t="shared" si="166"/>
        <v>0</v>
      </c>
      <c r="BM135" s="149">
        <f t="shared" si="166"/>
        <v>0</v>
      </c>
      <c r="BN135" s="149">
        <f t="shared" si="166"/>
        <v>556695067</v>
      </c>
      <c r="BO135" s="959">
        <f t="shared" si="160"/>
        <v>8.1744759696817548E-2</v>
      </c>
      <c r="BP135" s="149">
        <f t="shared" ref="BP135:CH135" si="167">SUM(BP129:BP134)</f>
        <v>1233334131</v>
      </c>
      <c r="BQ135" s="219">
        <f t="shared" si="167"/>
        <v>0</v>
      </c>
      <c r="BR135" s="219">
        <f t="shared" si="167"/>
        <v>303812128</v>
      </c>
      <c r="BS135" s="219">
        <f t="shared" si="167"/>
        <v>0</v>
      </c>
      <c r="BT135" s="954">
        <f t="shared" si="167"/>
        <v>414920050</v>
      </c>
      <c r="BU135" s="954">
        <f t="shared" si="167"/>
        <v>0</v>
      </c>
      <c r="BV135" s="954">
        <f t="shared" si="167"/>
        <v>0</v>
      </c>
      <c r="BW135" s="954">
        <f t="shared" si="167"/>
        <v>0</v>
      </c>
      <c r="BX135" s="954">
        <f t="shared" si="167"/>
        <v>0</v>
      </c>
      <c r="BY135" s="954">
        <f t="shared" si="167"/>
        <v>0</v>
      </c>
      <c r="BZ135" s="954">
        <f t="shared" si="167"/>
        <v>0</v>
      </c>
      <c r="CA135" s="954">
        <f t="shared" si="167"/>
        <v>167835046</v>
      </c>
      <c r="CB135" s="954">
        <f t="shared" si="167"/>
        <v>156363852</v>
      </c>
      <c r="CC135" s="954">
        <f t="shared" si="167"/>
        <v>0</v>
      </c>
      <c r="CD135" s="954">
        <f t="shared" si="167"/>
        <v>24450413</v>
      </c>
      <c r="CE135" s="954">
        <f t="shared" si="167"/>
        <v>0</v>
      </c>
      <c r="CF135" s="954">
        <f t="shared" si="167"/>
        <v>0</v>
      </c>
      <c r="CG135" s="954">
        <f t="shared" si="167"/>
        <v>0</v>
      </c>
      <c r="CH135" s="955">
        <f t="shared" si="167"/>
        <v>165952642</v>
      </c>
      <c r="CI135" s="1005">
        <f t="shared" si="162"/>
        <v>0.91825524030318251</v>
      </c>
      <c r="CJ135" s="954">
        <f t="shared" ref="CJ135:DB135" ca="1" si="168">SUM(CJ129:CJ134)</f>
        <v>13854289046</v>
      </c>
      <c r="CK135" s="955">
        <f t="shared" ca="1" si="168"/>
        <v>0</v>
      </c>
      <c r="CL135" s="955">
        <f t="shared" si="168"/>
        <v>8105023509</v>
      </c>
      <c r="CM135" s="955">
        <f t="shared" si="168"/>
        <v>98553232</v>
      </c>
      <c r="CN135" s="149">
        <f t="shared" si="168"/>
        <v>1484816600</v>
      </c>
      <c r="CO135" s="149">
        <f t="shared" si="168"/>
        <v>0</v>
      </c>
      <c r="CP135" s="149">
        <f t="shared" si="168"/>
        <v>0</v>
      </c>
      <c r="CQ135" s="149">
        <f t="shared" si="168"/>
        <v>0</v>
      </c>
      <c r="CR135" s="149">
        <f t="shared" si="168"/>
        <v>0</v>
      </c>
      <c r="CS135" s="149">
        <f t="shared" si="168"/>
        <v>0</v>
      </c>
      <c r="CT135" s="149">
        <f t="shared" si="168"/>
        <v>140509069</v>
      </c>
      <c r="CU135" s="149">
        <f t="shared" si="168"/>
        <v>1332164954</v>
      </c>
      <c r="CV135" s="149">
        <f t="shared" si="168"/>
        <v>985665771</v>
      </c>
      <c r="CW135" s="149">
        <f t="shared" si="168"/>
        <v>0</v>
      </c>
      <c r="CX135" s="149">
        <f t="shared" si="168"/>
        <v>1080383355</v>
      </c>
      <c r="CY135" s="149">
        <f t="shared" si="168"/>
        <v>0</v>
      </c>
      <c r="CZ135" s="149">
        <f t="shared" si="168"/>
        <v>0</v>
      </c>
      <c r="DA135" s="149">
        <f t="shared" si="168"/>
        <v>0</v>
      </c>
      <c r="DB135" s="149">
        <f t="shared" si="168"/>
        <v>627172556</v>
      </c>
    </row>
    <row r="136" spans="3:106" x14ac:dyDescent="0.25">
      <c r="C136" s="987"/>
      <c r="D136" s="1050" t="s">
        <v>3307</v>
      </c>
      <c r="E136" s="1054">
        <v>301</v>
      </c>
      <c r="F136" s="133"/>
      <c r="G136" s="951">
        <f>SUMIF($E$4:$E$124,"301",$G$4:$G$124)</f>
        <v>2515000000</v>
      </c>
      <c r="H136" s="216">
        <f>SUMIF($E$4:$E$124,"301",$H$4:$H$124)</f>
        <v>200000000</v>
      </c>
      <c r="I136" s="216">
        <f>SUMIF($E$4:$E$124,"301",$I$4:$I$124)</f>
        <v>318168096</v>
      </c>
      <c r="J136" s="951">
        <f>SUMIF($E$4:$E$124,"301",$J$4:$J$124)</f>
        <v>0</v>
      </c>
      <c r="K136" s="133">
        <f>SUMIF($E$4:$E$124,"301",$K$4:$K$124)</f>
        <v>701280247</v>
      </c>
      <c r="L136" s="133">
        <f>SUMIF($E$4:$E$124,"301",$L$4:$L$124)</f>
        <v>0</v>
      </c>
      <c r="M136" s="133">
        <f>SUMIF($E$4:$E$124,"301",$M$4:$M$124)</f>
        <v>0</v>
      </c>
      <c r="N136" s="133">
        <f>SUMIF($E$4:$E$124,"301",$N$4:$N$124)</f>
        <v>0</v>
      </c>
      <c r="O136" s="133">
        <f>SUMIF($E$4:$E$124,"301",$O$4:$O$124)</f>
        <v>0</v>
      </c>
      <c r="P136" s="133">
        <f>SUMIF($E$4:$E$124,"301",$P$4:$P$124)</f>
        <v>0</v>
      </c>
      <c r="Q136" s="133">
        <f>SUMIF($E$4:$E$124,"301",$Q$4:$Q$124)</f>
        <v>0</v>
      </c>
      <c r="R136" s="133">
        <f>SUMIF($E$4:$E$124,"301",$R$4:$R$124)</f>
        <v>0</v>
      </c>
      <c r="S136" s="133">
        <f>SUMIF($E$4:$E$124,"301",$S$4:$S$124)</f>
        <v>0</v>
      </c>
      <c r="T136" s="133">
        <f>SUMIF($E$4:$E$124,"301",$T$4:$T$124)</f>
        <v>0</v>
      </c>
      <c r="U136" s="133">
        <f>SUMIF($E$4:$E$124,"301",$U$4:$U$124)</f>
        <v>0</v>
      </c>
      <c r="V136" s="133">
        <f>SUMIF($E$4:$E$117,"301",$V$4:$V$117)</f>
        <v>1262551657</v>
      </c>
      <c r="W136" s="133">
        <f>SUMIF($E$4:$E$117,"301",$W$4:$W$117)</f>
        <v>0</v>
      </c>
      <c r="X136" s="133">
        <f>SUMIF($E$4:$E$124,"301",$X$4:$X$124)</f>
        <v>0</v>
      </c>
      <c r="Y136" s="133">
        <f>SUMIF($E$4:$E$124,"301",$Y$4:$Y$124)</f>
        <v>33000000</v>
      </c>
      <c r="AA136" s="946">
        <f t="shared" si="156"/>
        <v>0.6688862333996024</v>
      </c>
      <c r="AB136" s="218">
        <f>SUM(AC136:AT136)</f>
        <v>1682248877</v>
      </c>
      <c r="AC136" s="951">
        <f>SUMIF($E$4:$E$124,"301",$AC$4:$AC$124)</f>
        <v>200000000</v>
      </c>
      <c r="AD136" s="951">
        <f>SUMIF($E$4:$E$124,"301",$AD$4:$AD$124)</f>
        <v>268168096</v>
      </c>
      <c r="AE136" s="951">
        <f>SUMIF($E$4:$E$124,"301",$AE$4:$AE$124)</f>
        <v>0</v>
      </c>
      <c r="AF136" s="951">
        <f>SUMIF($E$4:$E$124,"301",$AF$4:$AF$124)</f>
        <v>701280247</v>
      </c>
      <c r="AG136" s="951">
        <f>SUMIF($E$4:$E$124,"301",$AG$4:$AG$124)</f>
        <v>0</v>
      </c>
      <c r="AH136" s="951">
        <f>SUMIF($E$4:$E$124,"301",$AH$4:$AH$124)</f>
        <v>0</v>
      </c>
      <c r="AI136" s="951">
        <f>SUMIF($E$4:$E$124,"301",$AI$4:$AI$124)</f>
        <v>0</v>
      </c>
      <c r="AJ136" s="951">
        <f>SUMIF($E$4:$E$124,"301",$AJ$4:$AJ$124)</f>
        <v>0</v>
      </c>
      <c r="AK136" s="951">
        <f>SUMIF($E$4:$E$117,"301",$AK$4:$AK$117)</f>
        <v>0</v>
      </c>
      <c r="AL136" s="951">
        <f>SUMIF($E$4:$E$124,"301",$AL$4:$AL$124)</f>
        <v>0</v>
      </c>
      <c r="AM136" s="951">
        <f>SUMIF($E$4:$E$124,"301",$AM$4:$AM$124)</f>
        <v>0</v>
      </c>
      <c r="AN136" s="951">
        <f>SUMIF($E$4:$E$124,"301",$AN$4:$AN$124)</f>
        <v>0</v>
      </c>
      <c r="AO136" s="951">
        <f>SUMIF($E$4:$E$124,"301",$AO$4:$AO$124)</f>
        <v>0</v>
      </c>
      <c r="AP136" s="951">
        <f>SUMIF($E$4:$E$124,"301",$AP$4:$AP$124)</f>
        <v>0</v>
      </c>
      <c r="AQ136" s="951">
        <f>SUMIF($E$4:$E$124,"301",$AQ$4:$AQ$124)</f>
        <v>512800534</v>
      </c>
      <c r="AR136" s="951">
        <f>SUMIF($E$4:$E$124,"301",$AR$4:$AR$124)</f>
        <v>0</v>
      </c>
      <c r="AS136" s="951">
        <f>SUMIF($E$4:$E$124,"301",$AS$4:$AS$124)</f>
        <v>0</v>
      </c>
      <c r="AT136" s="951">
        <f>SUMIF($E$4:$E$124,"301",$AT$4:$AT$124)</f>
        <v>0</v>
      </c>
      <c r="AU136" s="950">
        <f t="shared" si="158"/>
        <v>0.3311137666003976</v>
      </c>
      <c r="AV136" s="149">
        <f>SUM(AW136:BN136)</f>
        <v>832751123</v>
      </c>
      <c r="AW136" s="953">
        <f>SUMIF($E$4:$E$124,"301",$AW$4:$AW$124)</f>
        <v>0</v>
      </c>
      <c r="AX136" s="953">
        <f>SUMIF($E$4:$E$124,"301",$AX$4:$AX$124)</f>
        <v>50000000</v>
      </c>
      <c r="AY136" s="953">
        <f>SUMIF($E$4:$E$124,"301",$AY$4:$AY$124)</f>
        <v>0</v>
      </c>
      <c r="AZ136" s="953">
        <f>SUMIF($E$4:$E$124,"301",$AZ$4:$AZ$124)</f>
        <v>0</v>
      </c>
      <c r="BA136" s="953">
        <f>SUMIF($E$4:$E$124,"301",$BA$4:$BA$124)</f>
        <v>0</v>
      </c>
      <c r="BB136" s="953">
        <f>SUMIF($E$4:$E$124,"301",$BB$4:$BB$124)</f>
        <v>0</v>
      </c>
      <c r="BC136" s="953">
        <f>SUMIF($E$4:$E$124,"301",$BC$4:$BC$124)</f>
        <v>0</v>
      </c>
      <c r="BD136" s="953">
        <f>SUMIF($E$4:$E$124,"301",$BD$4:$BD$124)</f>
        <v>0</v>
      </c>
      <c r="BE136" s="953">
        <f>SUMIF($E$4:$E$124,"301",$BE$4:$BE$124)</f>
        <v>0</v>
      </c>
      <c r="BF136" s="953">
        <f>SUMIF($E$4:$E$124,"301",$BF$4:$BF$124)</f>
        <v>0</v>
      </c>
      <c r="BG136" s="953">
        <f>SUMIF($E$4:$E$124,"301",$BG$4:$BG$124)</f>
        <v>0</v>
      </c>
      <c r="BH136" s="953">
        <f>SUMIF($E$4:$E$124,"301",$BH$4:$BH$124)</f>
        <v>0</v>
      </c>
      <c r="BI136" s="953">
        <f>SUMIF($E$4:$E$124,"301",$BI$4:$BI$124)</f>
        <v>0</v>
      </c>
      <c r="BJ136" s="953">
        <f>SUMIF($E$4:$E$124,"301",$BJ$4:$BJ$124)</f>
        <v>0</v>
      </c>
      <c r="BK136" s="953">
        <f>SUMIF($E$4:$E$124,"301",$BK$4:$BK$124)</f>
        <v>749751123</v>
      </c>
      <c r="BL136" s="953">
        <f>SUMIF($E$4:$E$124,"301",$BL$4:$BL$124)</f>
        <v>0</v>
      </c>
      <c r="BM136" s="953"/>
      <c r="BN136" s="956">
        <f>SUMIF($E$4:$E$124,"301",$BN$4:$BN$124)</f>
        <v>33000000</v>
      </c>
      <c r="BO136" s="959">
        <f t="shared" si="160"/>
        <v>1.3114099801192844E-2</v>
      </c>
      <c r="BP136" s="149">
        <f>SUM(BQ136:CH136)</f>
        <v>32981961</v>
      </c>
      <c r="BQ136" s="951">
        <f>SUMIF($E$4:$E$124,"301",$BQ$4:$BQ$124)</f>
        <v>0</v>
      </c>
      <c r="BR136" s="951">
        <f>SUMIF($E$4:$E$124,"301",$BR$4:$BR$124)</f>
        <v>0</v>
      </c>
      <c r="BS136" s="951">
        <f>SUMIF($E$4:$E$124,"301",$BS$4:$BS$124)</f>
        <v>0</v>
      </c>
      <c r="BT136" s="951">
        <f>SUMIF($E$4:$E$124,"301",$BT$4:$BT$124)</f>
        <v>0</v>
      </c>
      <c r="BU136" s="951">
        <f>SUMIF($E$4:$E$124,"301",$BU$4:$BU$124)</f>
        <v>0</v>
      </c>
      <c r="BV136" s="951">
        <f>SUMIF($E$4:$E$124,"301",$BV$4:$BV$124)</f>
        <v>0</v>
      </c>
      <c r="BW136" s="951">
        <f>SUMIF($E$4:$E$124,"301",$BW$4:$BW$124)</f>
        <v>0</v>
      </c>
      <c r="BX136" s="951">
        <f>SUMIF($E$4:$E$124,"301",$BX$4:$BX$124)</f>
        <v>0</v>
      </c>
      <c r="BY136" s="951">
        <f>SUMIF($E$4:$E$124,"301",$BY$4:$BY$124)</f>
        <v>0</v>
      </c>
      <c r="BZ136" s="951">
        <f>SUMIF($E$4:$E$124,"301",$BZ$4:$BZ$124)</f>
        <v>0</v>
      </c>
      <c r="CA136" s="951">
        <f>SUMIF($E$4:$E$124,"301",$CA$4:$CA$124)</f>
        <v>0</v>
      </c>
      <c r="CB136" s="951">
        <f>SUMIF($E$4:$E$124,"301",$CB$4:$CB$124)</f>
        <v>0</v>
      </c>
      <c r="CC136" s="951">
        <f>SUMIF($E$4:$E$124,"301",$CC$4:$CC$124)</f>
        <v>0</v>
      </c>
      <c r="CD136" s="951">
        <f>SUMIF($E$4:$E$124,"301",$CD$4:$CD$124)</f>
        <v>0</v>
      </c>
      <c r="CE136" s="951">
        <f>SUMIF($E$4:$E$124,"301",$CE$4:$CE$124)</f>
        <v>32981961</v>
      </c>
      <c r="CF136" s="951">
        <f>SUMIF($E$4:$E$124,"301",$CF$4:$CF$124)</f>
        <v>0</v>
      </c>
      <c r="CG136" s="951">
        <f>SUMIF($E$4:$E$124,"301",$CG$4:$CG$124)</f>
        <v>0</v>
      </c>
      <c r="CH136" s="952">
        <f>SUMIF($E$4:$E$124,"301",$CH$4:$CH$124)</f>
        <v>0</v>
      </c>
      <c r="CI136" s="1005">
        <f t="shared" si="162"/>
        <v>0.98688590019880718</v>
      </c>
      <c r="CJ136" s="149">
        <f>SUM(CK136:DB136)</f>
        <v>2482018039</v>
      </c>
      <c r="CK136" s="953">
        <f>SUMIF($E$4:$E$124,"301",$CK$4:$CK$124)</f>
        <v>200000000</v>
      </c>
      <c r="CL136" s="953">
        <f>SUMIF($E$4:$E$124,"301",$CL$4:$CL$124)</f>
        <v>318168096</v>
      </c>
      <c r="CM136" s="953">
        <f>SUMIF($E$4:$E$124,"301",$CM$4:$CM$124)</f>
        <v>0</v>
      </c>
      <c r="CN136" s="953">
        <f>SUMIF($E$4:$E$124,"301",$CN$4:$CN$124)</f>
        <v>701280247</v>
      </c>
      <c r="CO136" s="953">
        <f>SUMIF($E$4:$E$124,"301",$CO$4:$CO$124)</f>
        <v>0</v>
      </c>
      <c r="CP136" s="953">
        <f>SUMIF($E$4:$E$124,"301",$CP$4:$CP$124)</f>
        <v>0</v>
      </c>
      <c r="CQ136" s="208">
        <f>SUMIF($E$4:$E$124,"301",$CQ$4:$CQ$124)</f>
        <v>0</v>
      </c>
      <c r="CR136" s="208">
        <f>SUMIF($E$4:$E$124,"301",$CR$4:$CR$124)</f>
        <v>0</v>
      </c>
      <c r="CS136" s="208">
        <f>SUMIF($E$4:$E$124,"301",$CS$4:$CS$124)</f>
        <v>0</v>
      </c>
      <c r="CT136" s="208">
        <f>SUMIF($E$4:$E$124,"301",$CT$4:$CT$124)</f>
        <v>0</v>
      </c>
      <c r="CU136" s="208">
        <f>SUMIF($E$4:$E$124,"301",$CU$4:$CU$124)</f>
        <v>0</v>
      </c>
      <c r="CV136" s="208">
        <f>SUMIF($E$4:$E$124,"301",$CV$4:$CV$124)</f>
        <v>0</v>
      </c>
      <c r="CW136" s="208">
        <f>SUMIF($E$4:$E$124,"301",$CW$4:$CW$124)</f>
        <v>0</v>
      </c>
      <c r="CX136" s="208">
        <f>SUMIF($E$4:$E$124,"301",$CX$4:$CX$124)</f>
        <v>0</v>
      </c>
      <c r="CY136" s="208">
        <f>SUMIF($E$4:$E$124,"301",$CY$4:$CY$124)</f>
        <v>1229569696</v>
      </c>
      <c r="CZ136" s="208">
        <f>SUMIF($E$4:$E$124,"301",$CZ$4:$CZ$124)</f>
        <v>0</v>
      </c>
      <c r="DA136" s="208">
        <f>SUMIF($E$4:$E$124,"301",$DA$4:$DA$124)</f>
        <v>0</v>
      </c>
      <c r="DB136" s="208">
        <f>SUMIF($E$4:$E$124,"301",$DB$4:$DB$124)</f>
        <v>33000000</v>
      </c>
    </row>
    <row r="137" spans="3:106" ht="15.75" thickBot="1" x14ac:dyDescent="0.3">
      <c r="C137" s="1521" t="s">
        <v>4613</v>
      </c>
      <c r="D137" s="1522"/>
      <c r="E137" s="132"/>
      <c r="F137" s="134"/>
      <c r="G137" s="945">
        <f t="shared" ref="G137:Z137" si="169">SUM(G135:G136)</f>
        <v>17602623177</v>
      </c>
      <c r="H137" s="945">
        <f t="shared" si="169"/>
        <v>200000000</v>
      </c>
      <c r="I137" s="945">
        <f t="shared" si="169"/>
        <v>8727003733</v>
      </c>
      <c r="J137" s="945">
        <f t="shared" si="169"/>
        <v>98553232</v>
      </c>
      <c r="K137" s="945">
        <f t="shared" si="169"/>
        <v>2601016897</v>
      </c>
      <c r="L137" s="945">
        <f t="shared" si="169"/>
        <v>0</v>
      </c>
      <c r="M137" s="945">
        <f t="shared" si="169"/>
        <v>0</v>
      </c>
      <c r="N137" s="945">
        <f t="shared" si="169"/>
        <v>0</v>
      </c>
      <c r="O137" s="945">
        <f t="shared" si="169"/>
        <v>0</v>
      </c>
      <c r="P137" s="945">
        <f t="shared" si="169"/>
        <v>0</v>
      </c>
      <c r="Q137" s="945">
        <f t="shared" si="169"/>
        <v>140509069</v>
      </c>
      <c r="R137" s="945">
        <f t="shared" si="169"/>
        <v>1500000000</v>
      </c>
      <c r="S137" s="945">
        <f t="shared" si="169"/>
        <v>1142029623</v>
      </c>
      <c r="T137" s="945">
        <f t="shared" si="169"/>
        <v>0</v>
      </c>
      <c r="U137" s="945">
        <f t="shared" si="169"/>
        <v>1104833768</v>
      </c>
      <c r="V137" s="945">
        <f t="shared" si="169"/>
        <v>1262551657</v>
      </c>
      <c r="W137" s="945">
        <f t="shared" si="169"/>
        <v>0</v>
      </c>
      <c r="X137" s="945">
        <f t="shared" si="169"/>
        <v>0</v>
      </c>
      <c r="Y137" s="945">
        <f t="shared" si="169"/>
        <v>826125198</v>
      </c>
      <c r="Z137" s="945">
        <f t="shared" si="169"/>
        <v>0</v>
      </c>
      <c r="AA137" s="958">
        <f t="shared" si="156"/>
        <v>0.26671135380176525</v>
      </c>
      <c r="AB137" s="947">
        <f t="shared" ref="AB137:AT137" si="170">AB135+AB136</f>
        <v>4694819458</v>
      </c>
      <c r="AC137" s="947">
        <f t="shared" si="170"/>
        <v>200000000</v>
      </c>
      <c r="AD137" s="947">
        <f t="shared" si="170"/>
        <v>1228431668</v>
      </c>
      <c r="AE137" s="947">
        <f t="shared" si="170"/>
        <v>0</v>
      </c>
      <c r="AF137" s="947">
        <f t="shared" si="170"/>
        <v>1268030827</v>
      </c>
      <c r="AG137" s="947">
        <f t="shared" si="170"/>
        <v>0</v>
      </c>
      <c r="AH137" s="947">
        <f t="shared" si="170"/>
        <v>0</v>
      </c>
      <c r="AI137" s="947">
        <f t="shared" si="170"/>
        <v>0</v>
      </c>
      <c r="AJ137" s="947">
        <f t="shared" si="170"/>
        <v>0</v>
      </c>
      <c r="AK137" s="947">
        <f t="shared" si="170"/>
        <v>0</v>
      </c>
      <c r="AL137" s="947">
        <f t="shared" si="170"/>
        <v>0</v>
      </c>
      <c r="AM137" s="947">
        <f t="shared" si="170"/>
        <v>450670855</v>
      </c>
      <c r="AN137" s="947">
        <f t="shared" si="170"/>
        <v>506089999</v>
      </c>
      <c r="AO137" s="947">
        <f t="shared" si="170"/>
        <v>0</v>
      </c>
      <c r="AP137" s="947">
        <f t="shared" si="170"/>
        <v>292365444</v>
      </c>
      <c r="AQ137" s="947">
        <f t="shared" si="170"/>
        <v>512800534</v>
      </c>
      <c r="AR137" s="947">
        <f t="shared" si="170"/>
        <v>0</v>
      </c>
      <c r="AS137" s="947">
        <f t="shared" si="170"/>
        <v>0</v>
      </c>
      <c r="AT137" s="947">
        <f t="shared" si="170"/>
        <v>236430131</v>
      </c>
      <c r="AU137" s="950">
        <f t="shared" si="158"/>
        <v>0.73328864619823475</v>
      </c>
      <c r="AV137" s="947">
        <f>AV135+AV136</f>
        <v>12907803719</v>
      </c>
      <c r="AW137" s="947">
        <f>AW135+AW136</f>
        <v>0</v>
      </c>
      <c r="AX137" s="965">
        <f t="shared" ref="AX137:BN137" si="171">+AX135+AX136</f>
        <v>7498572065</v>
      </c>
      <c r="AY137" s="965">
        <f t="shared" si="171"/>
        <v>98553232</v>
      </c>
      <c r="AZ137" s="965">
        <f t="shared" si="171"/>
        <v>1332986070</v>
      </c>
      <c r="BA137" s="965">
        <f t="shared" si="171"/>
        <v>0</v>
      </c>
      <c r="BB137" s="965">
        <f t="shared" si="171"/>
        <v>0</v>
      </c>
      <c r="BC137" s="965">
        <f t="shared" si="171"/>
        <v>0</v>
      </c>
      <c r="BD137" s="965">
        <f t="shared" si="171"/>
        <v>0</v>
      </c>
      <c r="BE137" s="965">
        <f t="shared" si="171"/>
        <v>0</v>
      </c>
      <c r="BF137" s="965">
        <f t="shared" si="171"/>
        <v>140509069</v>
      </c>
      <c r="BG137" s="965">
        <f t="shared" si="171"/>
        <v>1049329145</v>
      </c>
      <c r="BH137" s="965">
        <f t="shared" si="171"/>
        <v>635939624</v>
      </c>
      <c r="BI137" s="965">
        <f t="shared" si="171"/>
        <v>0</v>
      </c>
      <c r="BJ137" s="965">
        <f t="shared" si="171"/>
        <v>812468324</v>
      </c>
      <c r="BK137" s="965">
        <f t="shared" si="171"/>
        <v>749751123</v>
      </c>
      <c r="BL137" s="965">
        <f t="shared" si="171"/>
        <v>0</v>
      </c>
      <c r="BM137" s="965">
        <f t="shared" si="171"/>
        <v>0</v>
      </c>
      <c r="BN137" s="965">
        <f t="shared" si="171"/>
        <v>589695067</v>
      </c>
      <c r="BO137" s="960">
        <f t="shared" si="160"/>
        <v>7.193905585927661E-2</v>
      </c>
      <c r="BP137" s="1023">
        <f t="shared" ref="BP137:BS137" si="172">+BP135+BP136</f>
        <v>1266316092</v>
      </c>
      <c r="BQ137" s="965">
        <f t="shared" si="172"/>
        <v>0</v>
      </c>
      <c r="BR137" s="965">
        <f t="shared" si="172"/>
        <v>303812128</v>
      </c>
      <c r="BS137" s="965">
        <f t="shared" si="172"/>
        <v>0</v>
      </c>
      <c r="BT137" s="945">
        <f t="shared" ref="BT137:CH137" si="173">SUM(BT135:BT136)</f>
        <v>414920050</v>
      </c>
      <c r="BU137" s="945">
        <f t="shared" si="173"/>
        <v>0</v>
      </c>
      <c r="BV137" s="945">
        <f t="shared" si="173"/>
        <v>0</v>
      </c>
      <c r="BW137" s="945">
        <f t="shared" si="173"/>
        <v>0</v>
      </c>
      <c r="BX137" s="945">
        <f t="shared" si="173"/>
        <v>0</v>
      </c>
      <c r="BY137" s="945">
        <f t="shared" si="173"/>
        <v>0</v>
      </c>
      <c r="BZ137" s="945">
        <f t="shared" si="173"/>
        <v>0</v>
      </c>
      <c r="CA137" s="945">
        <f t="shared" si="173"/>
        <v>167835046</v>
      </c>
      <c r="CB137" s="945">
        <f t="shared" si="173"/>
        <v>156363852</v>
      </c>
      <c r="CC137" s="945">
        <f t="shared" si="173"/>
        <v>0</v>
      </c>
      <c r="CD137" s="945">
        <f t="shared" si="173"/>
        <v>24450413</v>
      </c>
      <c r="CE137" s="945">
        <f t="shared" si="173"/>
        <v>32981961</v>
      </c>
      <c r="CF137" s="945">
        <f t="shared" si="173"/>
        <v>0</v>
      </c>
      <c r="CG137" s="945">
        <f t="shared" si="173"/>
        <v>0</v>
      </c>
      <c r="CH137" s="957">
        <f t="shared" si="173"/>
        <v>165952642</v>
      </c>
      <c r="CI137" s="1014">
        <f t="shared" si="162"/>
        <v>0.92806094414072338</v>
      </c>
      <c r="CJ137" s="945">
        <f t="shared" ref="CJ137:DB137" ca="1" si="174">SUM(CJ135:CJ136)</f>
        <v>16336307085</v>
      </c>
      <c r="CK137" s="957">
        <f t="shared" ca="1" si="174"/>
        <v>200000000</v>
      </c>
      <c r="CL137" s="957">
        <f t="shared" si="174"/>
        <v>8423191605</v>
      </c>
      <c r="CM137" s="957">
        <f t="shared" si="174"/>
        <v>98553232</v>
      </c>
      <c r="CN137" s="945">
        <f t="shared" si="174"/>
        <v>2186096847</v>
      </c>
      <c r="CO137" s="945">
        <f t="shared" si="174"/>
        <v>0</v>
      </c>
      <c r="CP137" s="945">
        <f t="shared" si="174"/>
        <v>0</v>
      </c>
      <c r="CQ137" s="145">
        <f t="shared" si="174"/>
        <v>0</v>
      </c>
      <c r="CR137" s="145">
        <f t="shared" si="174"/>
        <v>0</v>
      </c>
      <c r="CS137" s="145">
        <f t="shared" si="174"/>
        <v>0</v>
      </c>
      <c r="CT137" s="145">
        <f t="shared" si="174"/>
        <v>140509069</v>
      </c>
      <c r="CU137" s="145">
        <f t="shared" si="174"/>
        <v>1332164954</v>
      </c>
      <c r="CV137" s="145">
        <f t="shared" si="174"/>
        <v>985665771</v>
      </c>
      <c r="CW137" s="145">
        <f t="shared" si="174"/>
        <v>0</v>
      </c>
      <c r="CX137" s="145">
        <f t="shared" si="174"/>
        <v>1080383355</v>
      </c>
      <c r="CY137" s="145">
        <f t="shared" si="174"/>
        <v>1229569696</v>
      </c>
      <c r="CZ137" s="145">
        <f t="shared" si="174"/>
        <v>0</v>
      </c>
      <c r="DA137" s="145">
        <f t="shared" si="174"/>
        <v>0</v>
      </c>
      <c r="DB137" s="145">
        <f t="shared" si="174"/>
        <v>660172556</v>
      </c>
    </row>
    <row r="138" spans="3:106" ht="15.75" thickTop="1" x14ac:dyDescent="0.25">
      <c r="G138" s="1">
        <f t="shared" ref="G138:Y138" si="175">+G127-G137</f>
        <v>0</v>
      </c>
      <c r="H138" s="1">
        <f t="shared" si="175"/>
        <v>0</v>
      </c>
      <c r="I138" s="1">
        <f t="shared" si="175"/>
        <v>0</v>
      </c>
      <c r="J138" s="1">
        <f t="shared" si="175"/>
        <v>0</v>
      </c>
      <c r="K138" s="1">
        <f>+K127-K137</f>
        <v>0</v>
      </c>
      <c r="L138" s="1">
        <f t="shared" si="175"/>
        <v>0</v>
      </c>
      <c r="M138" s="1">
        <f t="shared" si="175"/>
        <v>0</v>
      </c>
      <c r="N138" s="1">
        <f t="shared" si="175"/>
        <v>0</v>
      </c>
      <c r="O138" s="1">
        <f t="shared" si="175"/>
        <v>0</v>
      </c>
      <c r="P138" s="1">
        <f t="shared" si="175"/>
        <v>0</v>
      </c>
      <c r="Q138" s="1">
        <f t="shared" si="175"/>
        <v>0</v>
      </c>
      <c r="R138" s="1">
        <f t="shared" si="175"/>
        <v>0</v>
      </c>
      <c r="S138" s="1">
        <f t="shared" si="175"/>
        <v>0</v>
      </c>
      <c r="T138" s="1">
        <f t="shared" si="175"/>
        <v>0</v>
      </c>
      <c r="U138" s="1">
        <f t="shared" si="175"/>
        <v>0</v>
      </c>
      <c r="V138" s="1">
        <f t="shared" si="175"/>
        <v>0</v>
      </c>
      <c r="W138" s="1">
        <f t="shared" si="175"/>
        <v>0</v>
      </c>
      <c r="X138" s="1">
        <f t="shared" si="175"/>
        <v>0</v>
      </c>
      <c r="Y138" s="1">
        <f t="shared" si="175"/>
        <v>0</v>
      </c>
      <c r="AB138" s="1">
        <f t="shared" ref="AB138:AT138" si="176">+AB127-AB137</f>
        <v>0</v>
      </c>
      <c r="AC138" s="1">
        <f t="shared" si="176"/>
        <v>0</v>
      </c>
      <c r="AD138" s="1">
        <f t="shared" si="176"/>
        <v>0</v>
      </c>
      <c r="AE138" s="1">
        <f t="shared" si="176"/>
        <v>0</v>
      </c>
      <c r="AF138" s="1">
        <f t="shared" si="176"/>
        <v>0</v>
      </c>
      <c r="AG138" s="1">
        <f t="shared" si="176"/>
        <v>0</v>
      </c>
      <c r="AH138" s="1">
        <f t="shared" si="176"/>
        <v>0</v>
      </c>
      <c r="AI138" s="1">
        <f t="shared" si="176"/>
        <v>0</v>
      </c>
      <c r="AJ138" s="1">
        <f t="shared" si="176"/>
        <v>0</v>
      </c>
      <c r="AK138" s="1">
        <f t="shared" si="176"/>
        <v>0</v>
      </c>
      <c r="AL138" s="1">
        <f t="shared" si="176"/>
        <v>0</v>
      </c>
      <c r="AM138" s="1">
        <f t="shared" si="176"/>
        <v>0</v>
      </c>
      <c r="AN138" s="1">
        <f t="shared" si="176"/>
        <v>0</v>
      </c>
      <c r="AO138" s="1">
        <f t="shared" si="176"/>
        <v>0</v>
      </c>
      <c r="AP138" s="1">
        <f t="shared" si="176"/>
        <v>0</v>
      </c>
      <c r="AQ138" s="1">
        <f t="shared" si="176"/>
        <v>0</v>
      </c>
      <c r="AR138" s="1">
        <f t="shared" si="176"/>
        <v>0</v>
      </c>
      <c r="AS138" s="1">
        <f t="shared" si="176"/>
        <v>0</v>
      </c>
      <c r="AT138" s="1">
        <f t="shared" si="176"/>
        <v>0</v>
      </c>
      <c r="AV138" s="1">
        <f t="shared" ref="AV138:BN138" si="177">+AV127-AV137</f>
        <v>0</v>
      </c>
      <c r="AW138" s="1">
        <f t="shared" si="177"/>
        <v>0</v>
      </c>
      <c r="AX138" s="1">
        <f t="shared" si="177"/>
        <v>0</v>
      </c>
      <c r="AY138" s="1">
        <f t="shared" si="177"/>
        <v>0</v>
      </c>
      <c r="AZ138" s="1">
        <f t="shared" si="177"/>
        <v>0</v>
      </c>
      <c r="BA138" s="1">
        <f t="shared" si="177"/>
        <v>0</v>
      </c>
      <c r="BB138" s="1">
        <f t="shared" si="177"/>
        <v>0</v>
      </c>
      <c r="BC138" s="1">
        <f t="shared" si="177"/>
        <v>0</v>
      </c>
      <c r="BD138" s="1">
        <f t="shared" si="177"/>
        <v>0</v>
      </c>
      <c r="BE138" s="1">
        <f t="shared" si="177"/>
        <v>0</v>
      </c>
      <c r="BF138" s="1">
        <f t="shared" si="177"/>
        <v>0</v>
      </c>
      <c r="BG138" s="1">
        <f t="shared" si="177"/>
        <v>0</v>
      </c>
      <c r="BH138" s="1">
        <f t="shared" si="177"/>
        <v>0</v>
      </c>
      <c r="BI138" s="1">
        <f t="shared" si="177"/>
        <v>0</v>
      </c>
      <c r="BJ138" s="1">
        <f t="shared" si="177"/>
        <v>0</v>
      </c>
      <c r="BK138" s="1">
        <f t="shared" si="177"/>
        <v>0</v>
      </c>
      <c r="BL138" s="1">
        <f t="shared" si="177"/>
        <v>0</v>
      </c>
      <c r="BM138" s="1">
        <f t="shared" si="177"/>
        <v>0</v>
      </c>
      <c r="BN138" s="1">
        <f t="shared" si="177"/>
        <v>0</v>
      </c>
      <c r="BP138" s="1">
        <f t="shared" ref="BP138:CH138" si="178">+BP127-BP137</f>
        <v>0</v>
      </c>
      <c r="BQ138" s="1">
        <f t="shared" si="178"/>
        <v>0</v>
      </c>
      <c r="BR138" s="1">
        <f t="shared" si="178"/>
        <v>0</v>
      </c>
      <c r="BS138" s="1">
        <f t="shared" si="178"/>
        <v>0</v>
      </c>
      <c r="BT138" s="1">
        <f t="shared" si="178"/>
        <v>0</v>
      </c>
      <c r="BU138" s="1">
        <f t="shared" si="178"/>
        <v>0</v>
      </c>
      <c r="BV138" s="1">
        <f t="shared" si="178"/>
        <v>0</v>
      </c>
      <c r="BW138" s="1">
        <f t="shared" si="178"/>
        <v>0</v>
      </c>
      <c r="BX138" s="1">
        <f t="shared" si="178"/>
        <v>0</v>
      </c>
      <c r="BY138" s="1">
        <f t="shared" si="178"/>
        <v>0</v>
      </c>
      <c r="BZ138" s="1">
        <f t="shared" si="178"/>
        <v>0</v>
      </c>
      <c r="CA138" s="1">
        <f t="shared" si="178"/>
        <v>0</v>
      </c>
      <c r="CB138" s="1">
        <f t="shared" si="178"/>
        <v>0</v>
      </c>
      <c r="CC138" s="1">
        <f t="shared" si="178"/>
        <v>0</v>
      </c>
      <c r="CD138" s="1">
        <f t="shared" si="178"/>
        <v>0</v>
      </c>
      <c r="CE138" s="1">
        <f t="shared" si="178"/>
        <v>0</v>
      </c>
      <c r="CF138" s="1">
        <f t="shared" si="178"/>
        <v>0</v>
      </c>
      <c r="CG138" s="1">
        <f t="shared" si="178"/>
        <v>0</v>
      </c>
      <c r="CH138" s="1">
        <f t="shared" si="178"/>
        <v>0</v>
      </c>
      <c r="CI138" s="1"/>
      <c r="CJ138" s="1">
        <f t="shared" ref="CJ138:DB138" ca="1" si="179">+CJ127-CJ137</f>
        <v>0</v>
      </c>
      <c r="CK138" s="1">
        <f t="shared" ca="1" si="179"/>
        <v>0</v>
      </c>
      <c r="CL138" s="1">
        <f t="shared" si="179"/>
        <v>0</v>
      </c>
      <c r="CM138" s="1">
        <f t="shared" si="179"/>
        <v>0</v>
      </c>
      <c r="CN138" s="1">
        <f t="shared" si="179"/>
        <v>0</v>
      </c>
      <c r="CO138" s="1">
        <f t="shared" si="179"/>
        <v>0</v>
      </c>
      <c r="CP138" s="1">
        <f t="shared" si="179"/>
        <v>0</v>
      </c>
      <c r="CQ138" s="1">
        <f t="shared" si="179"/>
        <v>0</v>
      </c>
      <c r="CR138" s="1">
        <f t="shared" si="179"/>
        <v>0</v>
      </c>
      <c r="CS138" s="1">
        <f t="shared" si="179"/>
        <v>0</v>
      </c>
      <c r="CT138" s="1">
        <f t="shared" si="179"/>
        <v>0</v>
      </c>
      <c r="CU138" s="1">
        <f t="shared" si="179"/>
        <v>0</v>
      </c>
      <c r="CV138" s="1">
        <f t="shared" si="179"/>
        <v>0</v>
      </c>
      <c r="CW138" s="1">
        <f t="shared" si="179"/>
        <v>0</v>
      </c>
      <c r="CX138" s="1">
        <f t="shared" si="179"/>
        <v>0</v>
      </c>
      <c r="CY138" s="1">
        <f t="shared" si="179"/>
        <v>0</v>
      </c>
      <c r="CZ138" s="1">
        <f t="shared" si="179"/>
        <v>0</v>
      </c>
      <c r="DA138" s="1">
        <f t="shared" si="179"/>
        <v>0</v>
      </c>
      <c r="DB138" s="1">
        <f t="shared" si="179"/>
        <v>0</v>
      </c>
    </row>
    <row r="139" spans="3:106" x14ac:dyDescent="0.25">
      <c r="AB139" s="1">
        <f>+AB137+AV137</f>
        <v>17602623177</v>
      </c>
      <c r="BP139" s="1">
        <f ca="1">+BP137+CJ137</f>
        <v>17602623177</v>
      </c>
    </row>
    <row r="142" spans="3:106" x14ac:dyDescent="0.25">
      <c r="K142" s="1"/>
    </row>
    <row r="145" spans="21:21" x14ac:dyDescent="0.25">
      <c r="U145" s="1"/>
    </row>
  </sheetData>
  <mergeCells count="61">
    <mergeCell ref="B125:D125"/>
    <mergeCell ref="C127:E127"/>
    <mergeCell ref="C137:D137"/>
    <mergeCell ref="B91:B98"/>
    <mergeCell ref="B102:B104"/>
    <mergeCell ref="B106:F106"/>
    <mergeCell ref="A119:A124"/>
    <mergeCell ref="B119:B121"/>
    <mergeCell ref="B47:B48"/>
    <mergeCell ref="B49:B50"/>
    <mergeCell ref="B51:B55"/>
    <mergeCell ref="B56:E56"/>
    <mergeCell ref="A107:A118"/>
    <mergeCell ref="B107:B109"/>
    <mergeCell ref="B110:B118"/>
    <mergeCell ref="A69:A81"/>
    <mergeCell ref="B69:B75"/>
    <mergeCell ref="B76:B77"/>
    <mergeCell ref="B78:B81"/>
    <mergeCell ref="A82:A88"/>
    <mergeCell ref="B82:B83"/>
    <mergeCell ref="B84:B88"/>
    <mergeCell ref="B89:F89"/>
    <mergeCell ref="A91:A105"/>
    <mergeCell ref="CB2:CH2"/>
    <mergeCell ref="A2:A3"/>
    <mergeCell ref="B2:B3"/>
    <mergeCell ref="C2:C3"/>
    <mergeCell ref="A57:A68"/>
    <mergeCell ref="B57:B59"/>
    <mergeCell ref="B61:B68"/>
    <mergeCell ref="B19:E19"/>
    <mergeCell ref="B20:B22"/>
    <mergeCell ref="B23:B31"/>
    <mergeCell ref="A32:A46"/>
    <mergeCell ref="B32:B35"/>
    <mergeCell ref="B36:B39"/>
    <mergeCell ref="B40:B42"/>
    <mergeCell ref="B43:B46"/>
    <mergeCell ref="A47:A55"/>
    <mergeCell ref="A4:A18"/>
    <mergeCell ref="B4:B6"/>
    <mergeCell ref="B8:B12"/>
    <mergeCell ref="B14:B16"/>
    <mergeCell ref="B17:B18"/>
    <mergeCell ref="AB1:AT1"/>
    <mergeCell ref="AW1:BO1"/>
    <mergeCell ref="BP1:CH1"/>
    <mergeCell ref="CJ1:DB1"/>
    <mergeCell ref="D2:D3"/>
    <mergeCell ref="E2:E3"/>
    <mergeCell ref="F2:F3"/>
    <mergeCell ref="C1:F1"/>
    <mergeCell ref="G1:Y1"/>
    <mergeCell ref="CJ2:CS2"/>
    <mergeCell ref="CT2:DB2"/>
    <mergeCell ref="G2:Y2"/>
    <mergeCell ref="AB2:AT2"/>
    <mergeCell ref="AW2:BE2"/>
    <mergeCell ref="BF2:BN2"/>
    <mergeCell ref="BQ2:BZ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 xml:space="preserve">&amp;C&amp;"-,Negrita"&amp;14UNIVERSIDAD SURCOLOMBIANA EJECUCION PLAN DE ACCIÓN  A 31 DE ENERO DE  2016
</oddHeader>
    <oddFooter>&amp;LUNIDAD DE PLANEAMIENTO ECONÓMICO Y ADMINISTRATIVO&amp;COFICINA DE PLANEACIÓN&amp;RPágina &amp;P de &amp;N</oddFooter>
  </headerFooter>
  <rowBreaks count="1" manualBreakCount="1">
    <brk id="23"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45"/>
  <sheetViews>
    <sheetView showGridLines="0" topLeftCell="A79" zoomScaleNormal="100" zoomScalePageLayoutView="50" workbookViewId="0">
      <selection activeCell="BP12" sqref="BP12"/>
    </sheetView>
  </sheetViews>
  <sheetFormatPr baseColWidth="10" defaultRowHeight="15" x14ac:dyDescent="0.25"/>
  <cols>
    <col min="1" max="1" width="4.85546875" customWidth="1"/>
    <col min="2" max="2" width="23" hidden="1" customWidth="1"/>
    <col min="3" max="3" width="9.42578125" customWidth="1"/>
    <col min="4" max="4" width="40" customWidth="1"/>
    <col min="5" max="5" width="6.28515625" customWidth="1"/>
    <col min="6" max="6" width="13.5703125" customWidth="1"/>
    <col min="7" max="7" width="15" customWidth="1"/>
    <col min="8" max="8" width="11.85546875" hidden="1" customWidth="1"/>
    <col min="9" max="9" width="13.140625" hidden="1" customWidth="1"/>
    <col min="10" max="10" width="10.85546875" hidden="1" customWidth="1"/>
    <col min="11" max="11" width="12.85546875" hidden="1" customWidth="1"/>
    <col min="12" max="12" width="14.7109375" hidden="1" customWidth="1"/>
    <col min="13" max="13" width="12.85546875" hidden="1" customWidth="1"/>
    <col min="14" max="14" width="11.85546875" hidden="1" customWidth="1"/>
    <col min="15" max="15" width="11.42578125" hidden="1" customWidth="1"/>
    <col min="16" max="16" width="10.7109375" hidden="1" customWidth="1"/>
    <col min="17" max="17" width="11.28515625" hidden="1" customWidth="1"/>
    <col min="18" max="18" width="12.7109375" hidden="1" customWidth="1"/>
    <col min="19" max="19" width="12.85546875" hidden="1" customWidth="1"/>
    <col min="20" max="20" width="14.140625" hidden="1" customWidth="1"/>
    <col min="21" max="22" width="12.7109375" hidden="1" customWidth="1"/>
    <col min="23" max="23" width="12.28515625" hidden="1" customWidth="1"/>
    <col min="24" max="24" width="0.5703125" hidden="1" customWidth="1"/>
    <col min="25" max="25" width="12.42578125" hidden="1" customWidth="1"/>
    <col min="26" max="26" width="1.140625" customWidth="1"/>
    <col min="27" max="27" width="8.7109375" customWidth="1"/>
    <col min="28" max="28" width="14.42578125" customWidth="1"/>
    <col min="29" max="29" width="13.5703125" hidden="1" customWidth="1"/>
    <col min="30" max="30" width="14" hidden="1" customWidth="1"/>
    <col min="31" max="31" width="17.28515625" hidden="1" customWidth="1"/>
    <col min="32" max="32" width="16.140625" hidden="1" customWidth="1"/>
    <col min="33" max="34" width="15" hidden="1" customWidth="1"/>
    <col min="35" max="35" width="11.7109375" hidden="1" customWidth="1"/>
    <col min="36" max="36" width="13.28515625" hidden="1" customWidth="1"/>
    <col min="37" max="37" width="12.5703125" hidden="1" customWidth="1"/>
    <col min="38" max="38" width="14.42578125" hidden="1" customWidth="1"/>
    <col min="39" max="39" width="14.140625" hidden="1" customWidth="1"/>
    <col min="40" max="40" width="13.28515625" hidden="1" customWidth="1"/>
    <col min="41" max="41" width="13.5703125" hidden="1" customWidth="1"/>
    <col min="42" max="42" width="13.42578125" hidden="1" customWidth="1"/>
    <col min="43" max="43" width="17.7109375" hidden="1" customWidth="1"/>
    <col min="44" max="44" width="14.85546875" hidden="1" customWidth="1"/>
    <col min="45" max="45" width="15.5703125" hidden="1" customWidth="1"/>
    <col min="46" max="46" width="13.85546875" hidden="1" customWidth="1"/>
    <col min="47" max="47" width="9.5703125" customWidth="1"/>
    <col min="48" max="48" width="14.28515625" customWidth="1"/>
    <col min="49" max="49" width="14" hidden="1" customWidth="1"/>
    <col min="50" max="50" width="15.140625" hidden="1" customWidth="1"/>
    <col min="51" max="51" width="16.5703125" hidden="1" customWidth="1"/>
    <col min="52" max="52" width="13.5703125" hidden="1" customWidth="1"/>
    <col min="53" max="54" width="13.85546875" hidden="1" customWidth="1"/>
    <col min="55" max="56" width="12.28515625" hidden="1" customWidth="1"/>
    <col min="57" max="57" width="11.140625" hidden="1" customWidth="1"/>
    <col min="58" max="58" width="12.5703125" hidden="1" customWidth="1"/>
    <col min="59" max="59" width="13.5703125" hidden="1" customWidth="1"/>
    <col min="60" max="60" width="15.140625" hidden="1" customWidth="1"/>
    <col min="61" max="61" width="13.85546875" hidden="1" customWidth="1"/>
    <col min="62" max="62" width="15" hidden="1" customWidth="1"/>
    <col min="63" max="63" width="13.42578125" hidden="1" customWidth="1"/>
    <col min="64" max="64" width="13.5703125" hidden="1" customWidth="1"/>
    <col min="65" max="65" width="13.7109375" hidden="1" customWidth="1"/>
    <col min="66" max="66" width="14" hidden="1" customWidth="1"/>
    <col min="67" max="67" width="10.28515625" customWidth="1"/>
    <col min="68" max="68" width="14" customWidth="1"/>
    <col min="69" max="69" width="12.28515625" hidden="1" customWidth="1"/>
    <col min="70" max="70" width="13.28515625" hidden="1" customWidth="1"/>
    <col min="71" max="71" width="14" hidden="1" customWidth="1"/>
    <col min="72" max="72" width="15.42578125" hidden="1" customWidth="1"/>
    <col min="73" max="73" width="15.28515625" hidden="1" customWidth="1"/>
    <col min="74" max="74" width="12.42578125" hidden="1" customWidth="1"/>
    <col min="75" max="75" width="11.7109375" hidden="1" customWidth="1"/>
    <col min="76" max="76" width="13.42578125" hidden="1" customWidth="1"/>
    <col min="77" max="77" width="11.42578125" hidden="1" customWidth="1"/>
    <col min="78" max="78" width="15.7109375" hidden="1" customWidth="1"/>
    <col min="79" max="79" width="16.28515625" hidden="1" customWidth="1"/>
    <col min="80" max="80" width="16.5703125" hidden="1" customWidth="1"/>
    <col min="81" max="81" width="17.140625" hidden="1" customWidth="1"/>
    <col min="82" max="82" width="13" hidden="1" customWidth="1"/>
    <col min="83" max="83" width="14.28515625" hidden="1" customWidth="1"/>
    <col min="84" max="84" width="13.7109375" hidden="1" customWidth="1"/>
    <col min="85" max="85" width="12.28515625" hidden="1" customWidth="1"/>
    <col min="86" max="86" width="13.42578125" hidden="1" customWidth="1"/>
    <col min="87" max="87" width="9.7109375" customWidth="1"/>
    <col min="88" max="88" width="15" customWidth="1"/>
    <col min="89" max="89" width="13.7109375" hidden="1" customWidth="1"/>
    <col min="90" max="90" width="14.42578125" hidden="1" customWidth="1"/>
    <col min="91" max="91" width="15.5703125" hidden="1" customWidth="1"/>
    <col min="92" max="94" width="13.5703125" hidden="1" customWidth="1"/>
    <col min="95" max="96" width="13.85546875" hidden="1" customWidth="1"/>
    <col min="97" max="97" width="11.42578125" hidden="1" customWidth="1"/>
    <col min="98" max="98" width="13.7109375" hidden="1" customWidth="1"/>
    <col min="99" max="99" width="13.85546875" hidden="1" customWidth="1"/>
    <col min="100" max="100" width="12.28515625" hidden="1" customWidth="1"/>
    <col min="101" max="101" width="13.85546875" hidden="1" customWidth="1"/>
    <col min="102" max="102" width="16.5703125" hidden="1" customWidth="1"/>
    <col min="103" max="103" width="14.42578125" hidden="1" customWidth="1"/>
    <col min="104" max="105" width="14.85546875" hidden="1" customWidth="1"/>
    <col min="106" max="106" width="13.5703125" hidden="1" customWidth="1"/>
    <col min="107" max="107" width="11.42578125" customWidth="1"/>
  </cols>
  <sheetData>
    <row r="1" spans="1:106" ht="18" customHeight="1" x14ac:dyDescent="0.3">
      <c r="C1" s="1490" t="s">
        <v>4611</v>
      </c>
      <c r="D1" s="1490"/>
      <c r="E1" s="1490"/>
      <c r="F1" s="1490"/>
      <c r="G1" s="1535" t="s">
        <v>3333</v>
      </c>
      <c r="H1" s="1535" t="s">
        <v>3333</v>
      </c>
      <c r="I1" s="1535" t="s">
        <v>3333</v>
      </c>
      <c r="J1" s="1535" t="s">
        <v>3333</v>
      </c>
      <c r="K1" s="1535" t="s">
        <v>3333</v>
      </c>
      <c r="L1" s="1535" t="s">
        <v>3333</v>
      </c>
      <c r="M1" s="1535" t="s">
        <v>3333</v>
      </c>
      <c r="N1" s="1535" t="s">
        <v>3333</v>
      </c>
      <c r="O1" s="1535" t="s">
        <v>3333</v>
      </c>
      <c r="P1" s="1535" t="s">
        <v>3333</v>
      </c>
      <c r="Q1" s="1535" t="s">
        <v>3333</v>
      </c>
      <c r="R1" s="1535" t="s">
        <v>3333</v>
      </c>
      <c r="S1" s="1535" t="s">
        <v>3333</v>
      </c>
      <c r="T1" s="1535" t="s">
        <v>3333</v>
      </c>
      <c r="U1" s="1535" t="s">
        <v>3333</v>
      </c>
      <c r="V1" s="1535" t="s">
        <v>3333</v>
      </c>
      <c r="W1" s="1535" t="s">
        <v>3333</v>
      </c>
      <c r="X1" s="1535" t="s">
        <v>3333</v>
      </c>
      <c r="Y1" s="1535" t="s">
        <v>3333</v>
      </c>
      <c r="Z1" s="1062"/>
      <c r="AA1" s="1530" t="s">
        <v>4615</v>
      </c>
      <c r="AB1" s="1530"/>
      <c r="AC1" s="1530" t="s">
        <v>4615</v>
      </c>
      <c r="AD1" s="1530"/>
      <c r="AE1" s="1530" t="s">
        <v>4615</v>
      </c>
      <c r="AF1" s="1530"/>
      <c r="AG1" s="1530" t="s">
        <v>4615</v>
      </c>
      <c r="AH1" s="1530"/>
      <c r="AI1" s="1530" t="s">
        <v>4615</v>
      </c>
      <c r="AJ1" s="1530"/>
      <c r="AK1" s="1530" t="s">
        <v>4615</v>
      </c>
      <c r="AL1" s="1530"/>
      <c r="AM1" s="1530" t="s">
        <v>4615</v>
      </c>
      <c r="AN1" s="1530"/>
      <c r="AO1" s="1530" t="s">
        <v>4615</v>
      </c>
      <c r="AP1" s="1530"/>
      <c r="AQ1" s="1530" t="s">
        <v>4615</v>
      </c>
      <c r="AR1" s="1530"/>
      <c r="AS1" s="1530" t="s">
        <v>4615</v>
      </c>
      <c r="AT1" s="1530"/>
      <c r="AU1" s="1531" t="s">
        <v>4616</v>
      </c>
      <c r="AV1" s="1532"/>
      <c r="AW1" s="1071" t="s">
        <v>3400</v>
      </c>
      <c r="AX1" s="1072"/>
      <c r="AY1" s="1072"/>
      <c r="AZ1" s="1072"/>
      <c r="BA1" s="1072"/>
      <c r="BB1" s="1072"/>
      <c r="BC1" s="1072"/>
      <c r="BD1" s="1072"/>
      <c r="BE1" s="1072"/>
      <c r="BF1" s="1072"/>
      <c r="BG1" s="1072"/>
      <c r="BH1" s="1072"/>
      <c r="BI1" s="1072"/>
      <c r="BJ1" s="1072"/>
      <c r="BK1" s="1072"/>
      <c r="BL1" s="1072"/>
      <c r="BM1" s="1072"/>
      <c r="BN1" s="1072"/>
      <c r="BO1" s="1530" t="s">
        <v>4617</v>
      </c>
      <c r="BP1" s="1530"/>
      <c r="BQ1" s="1072"/>
      <c r="BR1" s="1072"/>
      <c r="BS1" s="1072"/>
      <c r="BT1" s="1072"/>
      <c r="BU1" s="1072"/>
      <c r="BV1" s="1072"/>
      <c r="BW1" s="1072"/>
      <c r="BX1" s="1072"/>
      <c r="BY1" s="1072"/>
      <c r="BZ1" s="1072"/>
      <c r="CA1" s="1072"/>
      <c r="CB1" s="1072"/>
      <c r="CC1" s="1072"/>
      <c r="CD1" s="1072"/>
      <c r="CE1" s="1072"/>
      <c r="CF1" s="1072"/>
      <c r="CG1" s="1072"/>
      <c r="CH1" s="1073"/>
      <c r="CI1" s="1526" t="s">
        <v>4618</v>
      </c>
      <c r="CJ1" s="1527"/>
      <c r="CK1" s="1526" t="s">
        <v>4618</v>
      </c>
      <c r="CL1" s="1527"/>
      <c r="CM1" s="1526" t="s">
        <v>4618</v>
      </c>
      <c r="CN1" s="1527"/>
      <c r="CO1" s="1526" t="s">
        <v>4618</v>
      </c>
      <c r="CP1" s="1527"/>
      <c r="CQ1" s="1526" t="s">
        <v>4618</v>
      </c>
      <c r="CR1" s="1527"/>
      <c r="CS1" s="1526" t="s">
        <v>4618</v>
      </c>
      <c r="CT1" s="1527"/>
      <c r="CU1" s="1526" t="s">
        <v>4618</v>
      </c>
      <c r="CV1" s="1527"/>
      <c r="CW1" s="1526" t="s">
        <v>4618</v>
      </c>
      <c r="CX1" s="1527"/>
      <c r="CY1" s="1526" t="s">
        <v>4618</v>
      </c>
      <c r="CZ1" s="1527"/>
      <c r="DA1" s="1526" t="s">
        <v>4618</v>
      </c>
      <c r="DB1" s="1527"/>
    </row>
    <row r="2" spans="1:106" ht="15.6" customHeight="1" x14ac:dyDescent="0.25">
      <c r="A2" s="1485" t="s">
        <v>4463</v>
      </c>
      <c r="B2" s="1485" t="s">
        <v>3139</v>
      </c>
      <c r="C2" s="1505" t="s">
        <v>1</v>
      </c>
      <c r="D2" s="1485" t="s">
        <v>4174</v>
      </c>
      <c r="E2" s="1486" t="s">
        <v>447</v>
      </c>
      <c r="F2" s="1488" t="s">
        <v>3347</v>
      </c>
      <c r="G2" s="1536"/>
      <c r="H2" s="1536"/>
      <c r="I2" s="1536"/>
      <c r="J2" s="1536"/>
      <c r="K2" s="1536"/>
      <c r="L2" s="1536"/>
      <c r="M2" s="1536"/>
      <c r="N2" s="1536"/>
      <c r="O2" s="1536"/>
      <c r="P2" s="1536"/>
      <c r="Q2" s="1536"/>
      <c r="R2" s="1536"/>
      <c r="S2" s="1536"/>
      <c r="T2" s="1536"/>
      <c r="U2" s="1536"/>
      <c r="V2" s="1536"/>
      <c r="W2" s="1536"/>
      <c r="X2" s="1536"/>
      <c r="Y2" s="1536"/>
      <c r="Z2" s="1062"/>
      <c r="AA2" s="1530"/>
      <c r="AB2" s="1530"/>
      <c r="AC2" s="1530"/>
      <c r="AD2" s="1530"/>
      <c r="AE2" s="1530"/>
      <c r="AF2" s="1530"/>
      <c r="AG2" s="1530"/>
      <c r="AH2" s="1530"/>
      <c r="AI2" s="1530"/>
      <c r="AJ2" s="1530"/>
      <c r="AK2" s="1530"/>
      <c r="AL2" s="1530"/>
      <c r="AM2" s="1530"/>
      <c r="AN2" s="1530"/>
      <c r="AO2" s="1530"/>
      <c r="AP2" s="1530"/>
      <c r="AQ2" s="1530"/>
      <c r="AR2" s="1530"/>
      <c r="AS2" s="1530"/>
      <c r="AT2" s="1530"/>
      <c r="AU2" s="1533"/>
      <c r="AV2" s="1534"/>
      <c r="AW2" s="1074" t="s">
        <v>3402</v>
      </c>
      <c r="AX2" s="1075"/>
      <c r="AY2" s="1075"/>
      <c r="AZ2" s="1075"/>
      <c r="BA2" s="1075"/>
      <c r="BB2" s="1075"/>
      <c r="BC2" s="1075"/>
      <c r="BD2" s="1075"/>
      <c r="BE2" s="1076"/>
      <c r="BF2" s="1074" t="s">
        <v>3402</v>
      </c>
      <c r="BG2" s="1075"/>
      <c r="BH2" s="1075"/>
      <c r="BI2" s="1075"/>
      <c r="BJ2" s="1075"/>
      <c r="BK2" s="1075"/>
      <c r="BL2" s="1075"/>
      <c r="BM2" s="1075"/>
      <c r="BN2" s="1076"/>
      <c r="BO2" s="1530"/>
      <c r="BP2" s="1530"/>
      <c r="BQ2" s="1077" t="s">
        <v>3401</v>
      </c>
      <c r="BR2" s="966"/>
      <c r="BS2" s="966"/>
      <c r="BT2" s="966"/>
      <c r="BU2" s="966"/>
      <c r="BV2" s="966"/>
      <c r="BW2" s="966"/>
      <c r="BX2" s="966"/>
      <c r="BY2" s="966"/>
      <c r="BZ2" s="966"/>
      <c r="CA2" s="966"/>
      <c r="CB2" s="1077" t="s">
        <v>3401</v>
      </c>
      <c r="CC2" s="966"/>
      <c r="CD2" s="966"/>
      <c r="CE2" s="966"/>
      <c r="CF2" s="966"/>
      <c r="CG2" s="966"/>
      <c r="CH2" s="1078"/>
      <c r="CI2" s="1528"/>
      <c r="CJ2" s="1529"/>
      <c r="CK2" s="1528"/>
      <c r="CL2" s="1529"/>
      <c r="CM2" s="1528"/>
      <c r="CN2" s="1529"/>
      <c r="CO2" s="1528"/>
      <c r="CP2" s="1529"/>
      <c r="CQ2" s="1528"/>
      <c r="CR2" s="1529"/>
      <c r="CS2" s="1528"/>
      <c r="CT2" s="1529"/>
      <c r="CU2" s="1528"/>
      <c r="CV2" s="1529"/>
      <c r="CW2" s="1528"/>
      <c r="CX2" s="1529"/>
      <c r="CY2" s="1528"/>
      <c r="CZ2" s="1529"/>
      <c r="DA2" s="1528"/>
      <c r="DB2" s="1529"/>
    </row>
    <row r="3" spans="1:106" ht="43.5" customHeight="1" x14ac:dyDescent="0.25">
      <c r="A3" s="1485"/>
      <c r="B3" s="1485"/>
      <c r="C3" s="1506"/>
      <c r="D3" s="1485"/>
      <c r="E3" s="1487"/>
      <c r="F3" s="1489"/>
      <c r="G3" s="1537"/>
      <c r="H3" s="1537"/>
      <c r="I3" s="1537"/>
      <c r="J3" s="1537"/>
      <c r="K3" s="1537"/>
      <c r="L3" s="1537"/>
      <c r="M3" s="1537"/>
      <c r="N3" s="1537"/>
      <c r="O3" s="1537"/>
      <c r="P3" s="1537"/>
      <c r="Q3" s="1537"/>
      <c r="R3" s="1537"/>
      <c r="S3" s="1537"/>
      <c r="T3" s="1537"/>
      <c r="U3" s="1537"/>
      <c r="V3" s="1537"/>
      <c r="W3" s="1537"/>
      <c r="X3" s="1537"/>
      <c r="Y3" s="1537"/>
      <c r="AA3" s="1069" t="s">
        <v>4293</v>
      </c>
      <c r="AB3" s="1069" t="s">
        <v>433</v>
      </c>
      <c r="AC3" s="1069" t="s">
        <v>4293</v>
      </c>
      <c r="AD3" s="1069" t="s">
        <v>433</v>
      </c>
      <c r="AE3" s="1069" t="s">
        <v>4293</v>
      </c>
      <c r="AF3" s="1069" t="s">
        <v>433</v>
      </c>
      <c r="AG3" s="1069" t="s">
        <v>4293</v>
      </c>
      <c r="AH3" s="1069" t="s">
        <v>433</v>
      </c>
      <c r="AI3" s="1069" t="s">
        <v>4293</v>
      </c>
      <c r="AJ3" s="1069" t="s">
        <v>433</v>
      </c>
      <c r="AK3" s="1069" t="s">
        <v>4293</v>
      </c>
      <c r="AL3" s="1069" t="s">
        <v>433</v>
      </c>
      <c r="AM3" s="1069" t="s">
        <v>4293</v>
      </c>
      <c r="AN3" s="1069" t="s">
        <v>433</v>
      </c>
      <c r="AO3" s="1069" t="s">
        <v>4293</v>
      </c>
      <c r="AP3" s="1069" t="s">
        <v>433</v>
      </c>
      <c r="AQ3" s="1069" t="s">
        <v>4293</v>
      </c>
      <c r="AR3" s="1069" t="s">
        <v>433</v>
      </c>
      <c r="AS3" s="1069" t="s">
        <v>4293</v>
      </c>
      <c r="AT3" s="1069" t="s">
        <v>433</v>
      </c>
      <c r="AU3" s="1070" t="s">
        <v>4293</v>
      </c>
      <c r="AV3" s="1070" t="s">
        <v>433</v>
      </c>
      <c r="AW3" s="981" t="s">
        <v>4305</v>
      </c>
      <c r="AX3" s="981" t="s">
        <v>4297</v>
      </c>
      <c r="AY3" s="981" t="s">
        <v>4456</v>
      </c>
      <c r="AZ3" s="981" t="s">
        <v>3310</v>
      </c>
      <c r="BA3" s="981" t="s">
        <v>4314</v>
      </c>
      <c r="BB3" s="981" t="s">
        <v>4454</v>
      </c>
      <c r="BC3" s="981" t="s">
        <v>3312</v>
      </c>
      <c r="BD3" s="981" t="s">
        <v>3313</v>
      </c>
      <c r="BE3" s="981" t="s">
        <v>3314</v>
      </c>
      <c r="BF3" s="981" t="s">
        <v>3315</v>
      </c>
      <c r="BG3" s="981" t="s">
        <v>3316</v>
      </c>
      <c r="BH3" s="981" t="s">
        <v>3317</v>
      </c>
      <c r="BI3" s="981" t="s">
        <v>3346</v>
      </c>
      <c r="BJ3" s="981" t="str">
        <f>+AP3</f>
        <v>$</v>
      </c>
      <c r="BK3" s="981" t="s">
        <v>3318</v>
      </c>
      <c r="BL3" s="981" t="s">
        <v>4461</v>
      </c>
      <c r="BM3" s="981" t="s">
        <v>4294</v>
      </c>
      <c r="BN3" s="981" t="s">
        <v>3319</v>
      </c>
      <c r="BO3" s="1069" t="s">
        <v>4293</v>
      </c>
      <c r="BP3" s="1069" t="s">
        <v>433</v>
      </c>
      <c r="BQ3" s="964" t="s">
        <v>4305</v>
      </c>
      <c r="BR3" s="964" t="s">
        <v>4297</v>
      </c>
      <c r="BS3" s="964" t="s">
        <v>4456</v>
      </c>
      <c r="BT3" s="964" t="s">
        <v>3310</v>
      </c>
      <c r="BU3" s="964" t="s">
        <v>4314</v>
      </c>
      <c r="BV3" s="964" t="s">
        <v>4454</v>
      </c>
      <c r="BW3" s="964" t="s">
        <v>3312</v>
      </c>
      <c r="BX3" s="964" t="s">
        <v>3313</v>
      </c>
      <c r="BY3" s="964" t="s">
        <v>3314</v>
      </c>
      <c r="BZ3" s="964" t="s">
        <v>3315</v>
      </c>
      <c r="CA3" s="964" t="s">
        <v>3316</v>
      </c>
      <c r="CB3" s="964" t="s">
        <v>3317</v>
      </c>
      <c r="CC3" s="964" t="s">
        <v>3346</v>
      </c>
      <c r="CD3" s="964" t="str">
        <f>+BJ3</f>
        <v>$</v>
      </c>
      <c r="CE3" s="964" t="s">
        <v>3318</v>
      </c>
      <c r="CF3" s="964" t="s">
        <v>4461</v>
      </c>
      <c r="CG3" s="964" t="s">
        <v>4294</v>
      </c>
      <c r="CH3" s="964" t="s">
        <v>3319</v>
      </c>
      <c r="CI3" s="1070" t="s">
        <v>4293</v>
      </c>
      <c r="CJ3" s="1070" t="s">
        <v>433</v>
      </c>
      <c r="CK3" s="1070" t="s">
        <v>4293</v>
      </c>
      <c r="CL3" s="1070" t="s">
        <v>433</v>
      </c>
      <c r="CM3" s="1070" t="s">
        <v>4293</v>
      </c>
      <c r="CN3" s="1070" t="s">
        <v>433</v>
      </c>
      <c r="CO3" s="1070" t="s">
        <v>4293</v>
      </c>
      <c r="CP3" s="1070" t="s">
        <v>433</v>
      </c>
      <c r="CQ3" s="1070" t="s">
        <v>4293</v>
      </c>
      <c r="CR3" s="1070" t="s">
        <v>433</v>
      </c>
      <c r="CS3" s="1070" t="s">
        <v>4293</v>
      </c>
      <c r="CT3" s="1070" t="s">
        <v>433</v>
      </c>
      <c r="CU3" s="1070" t="s">
        <v>4293</v>
      </c>
      <c r="CV3" s="1070" t="s">
        <v>433</v>
      </c>
      <c r="CW3" s="1070" t="s">
        <v>4293</v>
      </c>
      <c r="CX3" s="1070" t="s">
        <v>433</v>
      </c>
      <c r="CY3" s="1070" t="s">
        <v>4293</v>
      </c>
      <c r="CZ3" s="1070" t="s">
        <v>433</v>
      </c>
      <c r="DA3" s="1070" t="s">
        <v>4293</v>
      </c>
      <c r="DB3" s="1070" t="s">
        <v>433</v>
      </c>
    </row>
    <row r="4" spans="1:106" ht="65.25" customHeight="1" x14ac:dyDescent="0.25">
      <c r="A4" s="1497" t="s">
        <v>4464</v>
      </c>
      <c r="B4" s="1498" t="s">
        <v>4298</v>
      </c>
      <c r="C4" s="1058" t="s">
        <v>4355</v>
      </c>
      <c r="D4" s="1008" t="s">
        <v>4469</v>
      </c>
      <c r="E4" s="1034">
        <v>510</v>
      </c>
      <c r="F4" s="1061" t="s">
        <v>4446</v>
      </c>
      <c r="G4" s="1002">
        <f t="shared" ref="G4:G18" si="0">SUM(H4:Y4)</f>
        <v>25000000</v>
      </c>
      <c r="H4" s="1002"/>
      <c r="I4" s="1002"/>
      <c r="J4" s="1002"/>
      <c r="K4" s="1002">
        <v>25000000</v>
      </c>
      <c r="L4" s="1002"/>
      <c r="M4" s="1002"/>
      <c r="N4" s="1002"/>
      <c r="O4" s="1002"/>
      <c r="P4" s="1002"/>
      <c r="Q4" s="1002"/>
      <c r="R4" s="1002"/>
      <c r="S4" s="1002"/>
      <c r="T4" s="1002"/>
      <c r="U4" s="1002"/>
      <c r="V4" s="1002"/>
      <c r="W4" s="1002"/>
      <c r="X4" s="1002"/>
      <c r="Y4" s="1002"/>
      <c r="Z4" s="982"/>
      <c r="AA4" s="1005">
        <f t="shared" ref="AA4:AA67" si="1">+AB4/G4</f>
        <v>0</v>
      </c>
      <c r="AB4" s="1002">
        <f t="shared" ref="AB4:AB18" si="2">SUM(AC4:AT4)</f>
        <v>0</v>
      </c>
      <c r="AC4" s="218"/>
      <c r="AD4" s="218"/>
      <c r="AE4" s="218"/>
      <c r="AF4" s="149"/>
      <c r="AG4" s="149"/>
      <c r="AH4" s="149"/>
      <c r="AI4" s="149"/>
      <c r="AJ4" s="149"/>
      <c r="AK4" s="149"/>
      <c r="AL4" s="149"/>
      <c r="AM4" s="149"/>
      <c r="AN4" s="149"/>
      <c r="AO4" s="149"/>
      <c r="AP4" s="149"/>
      <c r="AQ4" s="149"/>
      <c r="AR4" s="149"/>
      <c r="AS4" s="149"/>
      <c r="AT4" s="149"/>
      <c r="AU4" s="1005">
        <f t="shared" ref="AU4:AU67" si="3">1-AA4</f>
        <v>1</v>
      </c>
      <c r="AV4" s="1002">
        <f t="shared" ref="AV4:AV18" si="4">SUM(AW4:BN4)</f>
        <v>25000000</v>
      </c>
      <c r="AW4" s="1002">
        <f t="shared" ref="AW4:AW9" si="5">+H4</f>
        <v>0</v>
      </c>
      <c r="AX4" s="1002">
        <f>I4-AD4</f>
        <v>0</v>
      </c>
      <c r="AY4" s="1002">
        <f>J4-AE4</f>
        <v>0</v>
      </c>
      <c r="AZ4" s="1002">
        <f t="shared" ref="AZ4:BL18" si="6">+K4-AF4</f>
        <v>25000000</v>
      </c>
      <c r="BA4" s="1002">
        <f t="shared" si="6"/>
        <v>0</v>
      </c>
      <c r="BB4" s="1002">
        <f t="shared" si="6"/>
        <v>0</v>
      </c>
      <c r="BC4" s="1002">
        <f t="shared" si="6"/>
        <v>0</v>
      </c>
      <c r="BD4" s="1002">
        <f t="shared" si="6"/>
        <v>0</v>
      </c>
      <c r="BE4" s="1002">
        <f t="shared" si="6"/>
        <v>0</v>
      </c>
      <c r="BF4" s="1002">
        <f t="shared" si="6"/>
        <v>0</v>
      </c>
      <c r="BG4" s="1002">
        <f t="shared" si="6"/>
        <v>0</v>
      </c>
      <c r="BH4" s="1002">
        <f t="shared" si="6"/>
        <v>0</v>
      </c>
      <c r="BI4" s="1002">
        <f t="shared" si="6"/>
        <v>0</v>
      </c>
      <c r="BJ4" s="1002">
        <f t="shared" si="6"/>
        <v>0</v>
      </c>
      <c r="BK4" s="1002">
        <f t="shared" si="6"/>
        <v>0</v>
      </c>
      <c r="BL4" s="1002">
        <f t="shared" si="6"/>
        <v>0</v>
      </c>
      <c r="BM4" s="1002"/>
      <c r="BN4" s="1002">
        <f t="shared" ref="BN4:BN18" si="7">+Y4-AT4</f>
        <v>0</v>
      </c>
      <c r="BO4" s="1005">
        <f t="shared" ref="BO4:BO67" si="8">+BP4/G4</f>
        <v>0</v>
      </c>
      <c r="BP4" s="1002">
        <f t="shared" ref="BP4:BP18" si="9">SUM(BQ4:CH4)</f>
        <v>0</v>
      </c>
      <c r="BQ4" s="1002"/>
      <c r="BR4" s="1002"/>
      <c r="BS4" s="1002"/>
      <c r="BT4" s="1002"/>
      <c r="BU4" s="1002"/>
      <c r="BV4" s="1002"/>
      <c r="BW4" s="1002"/>
      <c r="BX4" s="1002"/>
      <c r="BY4" s="1002"/>
      <c r="BZ4" s="1002"/>
      <c r="CA4" s="1002"/>
      <c r="CB4" s="1002"/>
      <c r="CC4" s="1002"/>
      <c r="CD4" s="1002"/>
      <c r="CE4" s="1002"/>
      <c r="CF4" s="1002"/>
      <c r="CG4" s="1002"/>
      <c r="CH4" s="1002"/>
      <c r="CI4" s="1005">
        <f t="shared" ref="CI4:CI55" si="10">1-BO4</f>
        <v>1</v>
      </c>
      <c r="CJ4" s="1002">
        <f t="shared" ref="CJ4:CJ18" si="11">SUM(CK4:DB4)</f>
        <v>25000000</v>
      </c>
      <c r="CK4" s="1002">
        <f t="shared" ref="CK4:CP18" si="12">H4-BQ4</f>
        <v>0</v>
      </c>
      <c r="CL4" s="1002">
        <f t="shared" si="12"/>
        <v>0</v>
      </c>
      <c r="CM4" s="1002">
        <f t="shared" si="12"/>
        <v>0</v>
      </c>
      <c r="CN4" s="1002">
        <f t="shared" si="12"/>
        <v>25000000</v>
      </c>
      <c r="CO4" s="1002">
        <f t="shared" si="12"/>
        <v>0</v>
      </c>
      <c r="CP4" s="1002">
        <f t="shared" si="12"/>
        <v>0</v>
      </c>
      <c r="CQ4" s="1002">
        <f>+N4-BW4</f>
        <v>0</v>
      </c>
      <c r="CR4" s="1002">
        <f>+O4-BX4</f>
        <v>0</v>
      </c>
      <c r="CS4" s="1002">
        <f>+P4-BY4</f>
        <v>0</v>
      </c>
      <c r="CT4" s="1002">
        <f t="shared" ref="CT4:CV18" si="13">Q4-BZ4</f>
        <v>0</v>
      </c>
      <c r="CU4" s="1002">
        <f t="shared" si="13"/>
        <v>0</v>
      </c>
      <c r="CV4" s="1002">
        <f t="shared" si="13"/>
        <v>0</v>
      </c>
      <c r="CW4" s="1002">
        <f t="shared" ref="CW4:DB18" si="14">+T4-CC4</f>
        <v>0</v>
      </c>
      <c r="CX4" s="1002">
        <f t="shared" si="14"/>
        <v>0</v>
      </c>
      <c r="CY4" s="1002">
        <f t="shared" si="14"/>
        <v>0</v>
      </c>
      <c r="CZ4" s="1002">
        <f t="shared" si="14"/>
        <v>0</v>
      </c>
      <c r="DA4" s="1002">
        <f t="shared" si="14"/>
        <v>0</v>
      </c>
      <c r="DB4" s="1002">
        <f t="shared" si="14"/>
        <v>0</v>
      </c>
    </row>
    <row r="5" spans="1:106" ht="60" customHeight="1" x14ac:dyDescent="0.25">
      <c r="A5" s="1495"/>
      <c r="B5" s="1499"/>
      <c r="C5" s="1058" t="s">
        <v>4424</v>
      </c>
      <c r="D5" s="1008" t="s">
        <v>4567</v>
      </c>
      <c r="E5" s="1034">
        <v>510</v>
      </c>
      <c r="F5" s="1061" t="s">
        <v>4446</v>
      </c>
      <c r="G5" s="1002">
        <f t="shared" si="0"/>
        <v>59000000</v>
      </c>
      <c r="H5" s="1002"/>
      <c r="I5" s="1002">
        <v>18000000</v>
      </c>
      <c r="J5" s="1002"/>
      <c r="K5" s="1002">
        <v>36000000</v>
      </c>
      <c r="L5" s="1002"/>
      <c r="M5" s="1002"/>
      <c r="N5" s="1002"/>
      <c r="O5" s="1002"/>
      <c r="P5" s="1002"/>
      <c r="Q5" s="1002"/>
      <c r="R5" s="1002"/>
      <c r="S5" s="1002"/>
      <c r="T5" s="1002"/>
      <c r="U5" s="1002"/>
      <c r="V5" s="1002"/>
      <c r="W5" s="1002"/>
      <c r="X5" s="1002"/>
      <c r="Y5" s="1002">
        <f>5000000</f>
        <v>5000000</v>
      </c>
      <c r="Z5" s="985"/>
      <c r="AA5" s="1005">
        <f t="shared" si="1"/>
        <v>0.36563744067796611</v>
      </c>
      <c r="AB5" s="1002">
        <f t="shared" si="2"/>
        <v>21572609</v>
      </c>
      <c r="AC5" s="1002"/>
      <c r="AD5" s="1002"/>
      <c r="AE5" s="1002"/>
      <c r="AF5" s="1002">
        <f>+'[7]ENERO 2016'!$O$505</f>
        <v>21089999</v>
      </c>
      <c r="AG5" s="1002"/>
      <c r="AH5" s="1002"/>
      <c r="AI5" s="1002"/>
      <c r="AJ5" s="1002"/>
      <c r="AK5" s="1002"/>
      <c r="AL5" s="1002"/>
      <c r="AM5" s="1002"/>
      <c r="AN5" s="1002"/>
      <c r="AO5" s="1002"/>
      <c r="AP5" s="1002"/>
      <c r="AQ5" s="1002"/>
      <c r="AR5" s="1002"/>
      <c r="AS5" s="1002"/>
      <c r="AT5" s="1002">
        <f>+'[7]ENERO 2016'!$AD$505</f>
        <v>482610</v>
      </c>
      <c r="AU5" s="1005">
        <f t="shared" si="3"/>
        <v>0.63436255932203389</v>
      </c>
      <c r="AV5" s="1002">
        <f t="shared" si="4"/>
        <v>37427391</v>
      </c>
      <c r="AW5" s="1002">
        <f t="shared" si="5"/>
        <v>0</v>
      </c>
      <c r="AX5" s="1002">
        <f t="shared" ref="AX5:AY18" si="15">I5-AD5</f>
        <v>18000000</v>
      </c>
      <c r="AY5" s="1002">
        <f t="shared" si="15"/>
        <v>0</v>
      </c>
      <c r="AZ5" s="1002">
        <f t="shared" si="6"/>
        <v>14910001</v>
      </c>
      <c r="BA5" s="1002">
        <f t="shared" si="6"/>
        <v>0</v>
      </c>
      <c r="BB5" s="1002">
        <f t="shared" si="6"/>
        <v>0</v>
      </c>
      <c r="BC5" s="1002">
        <f t="shared" si="6"/>
        <v>0</v>
      </c>
      <c r="BD5" s="1002">
        <f t="shared" si="6"/>
        <v>0</v>
      </c>
      <c r="BE5" s="1002">
        <f t="shared" si="6"/>
        <v>0</v>
      </c>
      <c r="BF5" s="1002">
        <f t="shared" si="6"/>
        <v>0</v>
      </c>
      <c r="BG5" s="1002">
        <f t="shared" si="6"/>
        <v>0</v>
      </c>
      <c r="BH5" s="1002">
        <f t="shared" si="6"/>
        <v>0</v>
      </c>
      <c r="BI5" s="1002">
        <f t="shared" si="6"/>
        <v>0</v>
      </c>
      <c r="BJ5" s="1002">
        <f t="shared" si="6"/>
        <v>0</v>
      </c>
      <c r="BK5" s="1002">
        <f t="shared" si="6"/>
        <v>0</v>
      </c>
      <c r="BL5" s="1002"/>
      <c r="BM5" s="1002"/>
      <c r="BN5" s="1002">
        <f t="shared" si="7"/>
        <v>4517390</v>
      </c>
      <c r="BO5" s="1005">
        <f t="shared" si="8"/>
        <v>0.35745757627118646</v>
      </c>
      <c r="BP5" s="1002">
        <f t="shared" si="9"/>
        <v>21089997</v>
      </c>
      <c r="BQ5" s="1002"/>
      <c r="BR5" s="1002"/>
      <c r="BS5" s="1002"/>
      <c r="BT5" s="1002">
        <f>+'[7]ENERO 2016'!$H$495</f>
        <v>21089997</v>
      </c>
      <c r="BU5" s="1002"/>
      <c r="BV5" s="1002"/>
      <c r="BW5" s="1002"/>
      <c r="BX5" s="1002"/>
      <c r="BY5" s="1002"/>
      <c r="BZ5" s="1002"/>
      <c r="CA5" s="1002"/>
      <c r="CB5" s="1002"/>
      <c r="CC5" s="1002"/>
      <c r="CD5" s="1002"/>
      <c r="CE5" s="1002"/>
      <c r="CF5" s="1002"/>
      <c r="CG5" s="1002"/>
      <c r="CH5" s="1002"/>
      <c r="CI5" s="1005">
        <f t="shared" si="10"/>
        <v>0.64254242372881354</v>
      </c>
      <c r="CJ5" s="1002">
        <f t="shared" si="11"/>
        <v>37910003</v>
      </c>
      <c r="CK5" s="1002">
        <f t="shared" si="12"/>
        <v>0</v>
      </c>
      <c r="CL5" s="1002">
        <f t="shared" si="12"/>
        <v>18000000</v>
      </c>
      <c r="CM5" s="1002">
        <f t="shared" si="12"/>
        <v>0</v>
      </c>
      <c r="CN5" s="1002">
        <f t="shared" si="12"/>
        <v>14910003</v>
      </c>
      <c r="CO5" s="1002">
        <f t="shared" si="12"/>
        <v>0</v>
      </c>
      <c r="CP5" s="1002">
        <f t="shared" si="12"/>
        <v>0</v>
      </c>
      <c r="CQ5" s="1002">
        <f t="shared" ref="CQ5:CS18" si="16">+N5-BW5</f>
        <v>0</v>
      </c>
      <c r="CR5" s="1002">
        <f t="shared" si="16"/>
        <v>0</v>
      </c>
      <c r="CS5" s="1002">
        <f t="shared" si="16"/>
        <v>0</v>
      </c>
      <c r="CT5" s="1002">
        <f t="shared" si="13"/>
        <v>0</v>
      </c>
      <c r="CU5" s="1002">
        <f t="shared" si="13"/>
        <v>0</v>
      </c>
      <c r="CV5" s="1002">
        <f t="shared" si="13"/>
        <v>0</v>
      </c>
      <c r="CW5" s="1002">
        <f t="shared" si="14"/>
        <v>0</v>
      </c>
      <c r="CX5" s="1002">
        <f t="shared" si="14"/>
        <v>0</v>
      </c>
      <c r="CY5" s="1002">
        <f t="shared" si="14"/>
        <v>0</v>
      </c>
      <c r="CZ5" s="1002">
        <f t="shared" si="14"/>
        <v>0</v>
      </c>
      <c r="DA5" s="1002">
        <f t="shared" si="14"/>
        <v>0</v>
      </c>
      <c r="DB5" s="1002">
        <f t="shared" si="14"/>
        <v>5000000</v>
      </c>
    </row>
    <row r="6" spans="1:106" ht="56.25" customHeight="1" x14ac:dyDescent="0.25">
      <c r="A6" s="1495"/>
      <c r="B6" s="1500"/>
      <c r="C6" s="1058" t="s">
        <v>4425</v>
      </c>
      <c r="D6" s="1008" t="s">
        <v>4448</v>
      </c>
      <c r="E6" s="1067">
        <v>510</v>
      </c>
      <c r="F6" s="1061" t="s">
        <v>4446</v>
      </c>
      <c r="G6" s="1002">
        <f t="shared" si="0"/>
        <v>21000000</v>
      </c>
      <c r="H6" s="1002"/>
      <c r="I6" s="1002">
        <v>11000000</v>
      </c>
      <c r="J6" s="1002"/>
      <c r="K6" s="1002">
        <v>10000000</v>
      </c>
      <c r="L6" s="1002"/>
      <c r="M6" s="1002"/>
      <c r="N6" s="1002"/>
      <c r="O6" s="1002"/>
      <c r="P6" s="1002"/>
      <c r="Q6" s="1002"/>
      <c r="R6" s="1002"/>
      <c r="S6" s="1002"/>
      <c r="T6" s="1002"/>
      <c r="U6" s="1002"/>
      <c r="V6" s="1002"/>
      <c r="W6" s="1002"/>
      <c r="X6" s="1002"/>
      <c r="Y6" s="1002"/>
      <c r="Z6" s="985"/>
      <c r="AA6" s="1005">
        <f t="shared" si="1"/>
        <v>0</v>
      </c>
      <c r="AB6" s="1002">
        <f t="shared" si="2"/>
        <v>0</v>
      </c>
      <c r="AC6" s="1002"/>
      <c r="AD6" s="1002"/>
      <c r="AE6" s="1002"/>
      <c r="AF6" s="1002"/>
      <c r="AG6" s="1002"/>
      <c r="AH6" s="1002"/>
      <c r="AI6" s="1002"/>
      <c r="AJ6" s="1002"/>
      <c r="AK6" s="1002"/>
      <c r="AL6" s="1002"/>
      <c r="AM6" s="1002"/>
      <c r="AN6" s="1002"/>
      <c r="AO6" s="1002"/>
      <c r="AP6" s="1002"/>
      <c r="AQ6" s="1002"/>
      <c r="AR6" s="1002"/>
      <c r="AS6" s="1002"/>
      <c r="AT6" s="1002"/>
      <c r="AU6" s="1005">
        <f t="shared" si="3"/>
        <v>1</v>
      </c>
      <c r="AV6" s="1002">
        <f t="shared" si="4"/>
        <v>21000000</v>
      </c>
      <c r="AW6" s="1002">
        <f t="shared" si="5"/>
        <v>0</v>
      </c>
      <c r="AX6" s="1002">
        <f t="shared" si="15"/>
        <v>11000000</v>
      </c>
      <c r="AY6" s="1002">
        <f t="shared" si="15"/>
        <v>0</v>
      </c>
      <c r="AZ6" s="1002">
        <f t="shared" si="6"/>
        <v>10000000</v>
      </c>
      <c r="BA6" s="1002">
        <f t="shared" si="6"/>
        <v>0</v>
      </c>
      <c r="BB6" s="1002">
        <f t="shared" si="6"/>
        <v>0</v>
      </c>
      <c r="BC6" s="1002">
        <f t="shared" si="6"/>
        <v>0</v>
      </c>
      <c r="BD6" s="1002">
        <f t="shared" si="6"/>
        <v>0</v>
      </c>
      <c r="BE6" s="1002">
        <f t="shared" si="6"/>
        <v>0</v>
      </c>
      <c r="BF6" s="1002">
        <f t="shared" si="6"/>
        <v>0</v>
      </c>
      <c r="BG6" s="1002">
        <f t="shared" si="6"/>
        <v>0</v>
      </c>
      <c r="BH6" s="1002">
        <f t="shared" si="6"/>
        <v>0</v>
      </c>
      <c r="BI6" s="1002">
        <f t="shared" si="6"/>
        <v>0</v>
      </c>
      <c r="BJ6" s="1002">
        <f t="shared" si="6"/>
        <v>0</v>
      </c>
      <c r="BK6" s="1002">
        <f t="shared" si="6"/>
        <v>0</v>
      </c>
      <c r="BL6" s="1002"/>
      <c r="BM6" s="1002"/>
      <c r="BN6" s="1002">
        <f t="shared" si="7"/>
        <v>0</v>
      </c>
      <c r="BO6" s="1005">
        <f t="shared" si="8"/>
        <v>0</v>
      </c>
      <c r="BP6" s="1002">
        <f t="shared" si="9"/>
        <v>0</v>
      </c>
      <c r="BQ6" s="1002"/>
      <c r="BR6" s="1002"/>
      <c r="BS6" s="1002"/>
      <c r="BT6" s="1002"/>
      <c r="BU6" s="1002"/>
      <c r="BV6" s="1002"/>
      <c r="BW6" s="1002"/>
      <c r="BX6" s="1002"/>
      <c r="BY6" s="1002"/>
      <c r="BZ6" s="1002"/>
      <c r="CA6" s="1002"/>
      <c r="CB6" s="1002"/>
      <c r="CC6" s="1002"/>
      <c r="CD6" s="1002"/>
      <c r="CE6" s="1002"/>
      <c r="CF6" s="1002"/>
      <c r="CG6" s="1002"/>
      <c r="CH6" s="1002"/>
      <c r="CI6" s="1005">
        <f t="shared" si="10"/>
        <v>1</v>
      </c>
      <c r="CJ6" s="1002">
        <f t="shared" si="11"/>
        <v>21000000</v>
      </c>
      <c r="CK6" s="1002">
        <f t="shared" si="12"/>
        <v>0</v>
      </c>
      <c r="CL6" s="1002">
        <f t="shared" si="12"/>
        <v>11000000</v>
      </c>
      <c r="CM6" s="1002">
        <f t="shared" si="12"/>
        <v>0</v>
      </c>
      <c r="CN6" s="1002">
        <f t="shared" si="12"/>
        <v>10000000</v>
      </c>
      <c r="CO6" s="1002">
        <f t="shared" si="12"/>
        <v>0</v>
      </c>
      <c r="CP6" s="1002">
        <f t="shared" si="12"/>
        <v>0</v>
      </c>
      <c r="CQ6" s="1002">
        <f t="shared" si="16"/>
        <v>0</v>
      </c>
      <c r="CR6" s="1002">
        <f t="shared" si="16"/>
        <v>0</v>
      </c>
      <c r="CS6" s="1002">
        <f t="shared" si="16"/>
        <v>0</v>
      </c>
      <c r="CT6" s="1002">
        <f t="shared" si="13"/>
        <v>0</v>
      </c>
      <c r="CU6" s="1002">
        <f t="shared" si="13"/>
        <v>0</v>
      </c>
      <c r="CV6" s="1002">
        <f t="shared" si="13"/>
        <v>0</v>
      </c>
      <c r="CW6" s="1002">
        <f t="shared" si="14"/>
        <v>0</v>
      </c>
      <c r="CX6" s="1002">
        <f t="shared" si="14"/>
        <v>0</v>
      </c>
      <c r="CY6" s="1002">
        <f t="shared" si="14"/>
        <v>0</v>
      </c>
      <c r="CZ6" s="1002">
        <f t="shared" si="14"/>
        <v>0</v>
      </c>
      <c r="DA6" s="1002">
        <f t="shared" si="14"/>
        <v>0</v>
      </c>
      <c r="DB6" s="1002">
        <f t="shared" si="14"/>
        <v>0</v>
      </c>
    </row>
    <row r="7" spans="1:106" ht="54" customHeight="1" x14ac:dyDescent="0.25">
      <c r="A7" s="1495"/>
      <c r="B7" s="1040" t="s">
        <v>4299</v>
      </c>
      <c r="C7" s="1058" t="s">
        <v>4356</v>
      </c>
      <c r="D7" s="1008" t="s">
        <v>4470</v>
      </c>
      <c r="E7" s="1034">
        <v>510</v>
      </c>
      <c r="F7" s="1061" t="s">
        <v>4471</v>
      </c>
      <c r="G7" s="1002">
        <f t="shared" si="0"/>
        <v>33576315</v>
      </c>
      <c r="H7" s="1002"/>
      <c r="I7" s="1002">
        <v>21000000</v>
      </c>
      <c r="J7" s="1002"/>
      <c r="K7" s="1002"/>
      <c r="L7" s="1002"/>
      <c r="M7" s="1002"/>
      <c r="N7" s="1002"/>
      <c r="O7" s="1002"/>
      <c r="P7" s="1002"/>
      <c r="Q7" s="1002"/>
      <c r="R7" s="1002"/>
      <c r="S7" s="1002"/>
      <c r="T7" s="1002"/>
      <c r="U7" s="1002"/>
      <c r="V7" s="1002"/>
      <c r="W7" s="1002"/>
      <c r="X7" s="1002"/>
      <c r="Y7" s="1002">
        <v>12576315</v>
      </c>
      <c r="AA7" s="1005">
        <f t="shared" si="1"/>
        <v>5.5882100224518387E-2</v>
      </c>
      <c r="AB7" s="1002">
        <f t="shared" si="2"/>
        <v>1876315</v>
      </c>
      <c r="AC7" s="1002"/>
      <c r="AD7" s="1002"/>
      <c r="AE7" s="1002"/>
      <c r="AF7" s="1002"/>
      <c r="AG7" s="1002"/>
      <c r="AH7" s="1002"/>
      <c r="AI7" s="1002"/>
      <c r="AJ7" s="1002"/>
      <c r="AK7" s="1002"/>
      <c r="AL7" s="1002"/>
      <c r="AM7" s="1002"/>
      <c r="AN7" s="1002"/>
      <c r="AO7" s="1002"/>
      <c r="AP7" s="1002"/>
      <c r="AQ7" s="1002"/>
      <c r="AR7" s="1002"/>
      <c r="AS7" s="1002"/>
      <c r="AT7" s="1002">
        <f>+'[7]ENERO 2016'!$AD$520</f>
        <v>1876315</v>
      </c>
      <c r="AU7" s="1005">
        <f t="shared" si="3"/>
        <v>0.94411789977548166</v>
      </c>
      <c r="AV7" s="1002">
        <f t="shared" si="4"/>
        <v>31700000</v>
      </c>
      <c r="AW7" s="1002">
        <f t="shared" si="5"/>
        <v>0</v>
      </c>
      <c r="AX7" s="1002">
        <f t="shared" si="15"/>
        <v>21000000</v>
      </c>
      <c r="AY7" s="1002">
        <f t="shared" si="15"/>
        <v>0</v>
      </c>
      <c r="AZ7" s="1002">
        <f t="shared" si="6"/>
        <v>0</v>
      </c>
      <c r="BA7" s="1002">
        <f t="shared" si="6"/>
        <v>0</v>
      </c>
      <c r="BB7" s="1002">
        <f t="shared" si="6"/>
        <v>0</v>
      </c>
      <c r="BC7" s="1002">
        <f t="shared" si="6"/>
        <v>0</v>
      </c>
      <c r="BD7" s="1002">
        <f t="shared" si="6"/>
        <v>0</v>
      </c>
      <c r="BE7" s="1002">
        <f t="shared" si="6"/>
        <v>0</v>
      </c>
      <c r="BF7" s="1002">
        <f t="shared" si="6"/>
        <v>0</v>
      </c>
      <c r="BG7" s="1002">
        <f t="shared" si="6"/>
        <v>0</v>
      </c>
      <c r="BH7" s="1002">
        <f t="shared" si="6"/>
        <v>0</v>
      </c>
      <c r="BI7" s="1002">
        <f t="shared" si="6"/>
        <v>0</v>
      </c>
      <c r="BJ7" s="1002">
        <f t="shared" si="6"/>
        <v>0</v>
      </c>
      <c r="BK7" s="1002">
        <f t="shared" si="6"/>
        <v>0</v>
      </c>
      <c r="BL7" s="1002"/>
      <c r="BM7" s="1002"/>
      <c r="BN7" s="1002">
        <f t="shared" si="7"/>
        <v>10700000</v>
      </c>
      <c r="BO7" s="1005">
        <f t="shared" si="8"/>
        <v>0</v>
      </c>
      <c r="BP7" s="1002">
        <f t="shared" si="9"/>
        <v>0</v>
      </c>
      <c r="BQ7" s="1002"/>
      <c r="BR7" s="1002"/>
      <c r="BS7" s="1002"/>
      <c r="BT7" s="1002"/>
      <c r="BU7" s="1002"/>
      <c r="BV7" s="1002"/>
      <c r="BW7" s="1002"/>
      <c r="BX7" s="1002"/>
      <c r="BY7" s="1002"/>
      <c r="BZ7" s="1002"/>
      <c r="CA7" s="1002"/>
      <c r="CB7" s="1002"/>
      <c r="CC7" s="1002"/>
      <c r="CD7" s="1002"/>
      <c r="CE7" s="1002"/>
      <c r="CF7" s="1002"/>
      <c r="CG7" s="1002"/>
      <c r="CH7" s="1002"/>
      <c r="CI7" s="1005">
        <f t="shared" si="10"/>
        <v>1</v>
      </c>
      <c r="CJ7" s="1002">
        <f t="shared" si="11"/>
        <v>33576315</v>
      </c>
      <c r="CK7" s="1002">
        <f t="shared" si="12"/>
        <v>0</v>
      </c>
      <c r="CL7" s="1002">
        <f t="shared" si="12"/>
        <v>21000000</v>
      </c>
      <c r="CM7" s="1002">
        <f t="shared" si="12"/>
        <v>0</v>
      </c>
      <c r="CN7" s="1002">
        <f t="shared" si="12"/>
        <v>0</v>
      </c>
      <c r="CO7" s="1002">
        <f t="shared" si="12"/>
        <v>0</v>
      </c>
      <c r="CP7" s="1002">
        <f t="shared" si="12"/>
        <v>0</v>
      </c>
      <c r="CQ7" s="1002">
        <f t="shared" si="16"/>
        <v>0</v>
      </c>
      <c r="CR7" s="1002">
        <f t="shared" si="16"/>
        <v>0</v>
      </c>
      <c r="CS7" s="1002">
        <f t="shared" si="16"/>
        <v>0</v>
      </c>
      <c r="CT7" s="1002">
        <f t="shared" si="13"/>
        <v>0</v>
      </c>
      <c r="CU7" s="1002">
        <f t="shared" si="13"/>
        <v>0</v>
      </c>
      <c r="CV7" s="1002">
        <f t="shared" si="13"/>
        <v>0</v>
      </c>
      <c r="CW7" s="1002">
        <f t="shared" si="14"/>
        <v>0</v>
      </c>
      <c r="CX7" s="1002">
        <f t="shared" si="14"/>
        <v>0</v>
      </c>
      <c r="CY7" s="1002">
        <f t="shared" si="14"/>
        <v>0</v>
      </c>
      <c r="CZ7" s="1002">
        <f t="shared" si="14"/>
        <v>0</v>
      </c>
      <c r="DA7" s="1002">
        <f t="shared" si="14"/>
        <v>0</v>
      </c>
      <c r="DB7" s="1002">
        <f t="shared" si="14"/>
        <v>12576315</v>
      </c>
    </row>
    <row r="8" spans="1:106" ht="66.75" customHeight="1" x14ac:dyDescent="0.25">
      <c r="A8" s="1495"/>
      <c r="B8" s="1498" t="s">
        <v>4300</v>
      </c>
      <c r="C8" s="1058" t="s">
        <v>4357</v>
      </c>
      <c r="D8" s="1008" t="s">
        <v>4472</v>
      </c>
      <c r="E8" s="1034">
        <v>310</v>
      </c>
      <c r="F8" s="1061" t="s">
        <v>4446</v>
      </c>
      <c r="G8" s="1002">
        <f t="shared" si="0"/>
        <v>200000000</v>
      </c>
      <c r="H8" s="1002"/>
      <c r="I8" s="1002">
        <v>200000000</v>
      </c>
      <c r="J8" s="1002"/>
      <c r="K8" s="1002"/>
      <c r="L8" s="1002"/>
      <c r="M8" s="1002"/>
      <c r="N8" s="1002"/>
      <c r="O8" s="1002"/>
      <c r="P8" s="1002"/>
      <c r="Q8" s="1002"/>
      <c r="R8" s="1002"/>
      <c r="S8" s="1002"/>
      <c r="T8" s="1002"/>
      <c r="U8" s="1002"/>
      <c r="V8" s="1002"/>
      <c r="W8" s="1002"/>
      <c r="X8" s="1002"/>
      <c r="Y8" s="1002"/>
      <c r="AA8" s="1005">
        <f t="shared" si="1"/>
        <v>3.3106999999999998E-2</v>
      </c>
      <c r="AB8" s="1002">
        <f t="shared" si="2"/>
        <v>6621400</v>
      </c>
      <c r="AC8" s="1002"/>
      <c r="AD8" s="1002">
        <f>+'[7]ENERO 2016'!$M$109</f>
        <v>6621400</v>
      </c>
      <c r="AE8" s="1002"/>
      <c r="AF8" s="1002"/>
      <c r="AG8" s="1002"/>
      <c r="AH8" s="1002"/>
      <c r="AI8" s="1002"/>
      <c r="AJ8" s="1002"/>
      <c r="AK8" s="1002"/>
      <c r="AL8" s="1002"/>
      <c r="AM8" s="1002"/>
      <c r="AN8" s="1002"/>
      <c r="AO8" s="1002"/>
      <c r="AP8" s="1002"/>
      <c r="AQ8" s="1002"/>
      <c r="AR8" s="1002"/>
      <c r="AS8" s="1002"/>
      <c r="AT8" s="1002"/>
      <c r="AU8" s="1005">
        <f t="shared" si="3"/>
        <v>0.966893</v>
      </c>
      <c r="AV8" s="1002">
        <f t="shared" si="4"/>
        <v>193378600</v>
      </c>
      <c r="AW8" s="1002">
        <f t="shared" si="5"/>
        <v>0</v>
      </c>
      <c r="AX8" s="1002">
        <f t="shared" si="15"/>
        <v>193378600</v>
      </c>
      <c r="AY8" s="1002">
        <f t="shared" si="15"/>
        <v>0</v>
      </c>
      <c r="AZ8" s="1002">
        <f t="shared" si="6"/>
        <v>0</v>
      </c>
      <c r="BA8" s="1002">
        <f t="shared" si="6"/>
        <v>0</v>
      </c>
      <c r="BB8" s="1002">
        <f t="shared" si="6"/>
        <v>0</v>
      </c>
      <c r="BC8" s="1002">
        <f t="shared" si="6"/>
        <v>0</v>
      </c>
      <c r="BD8" s="1002">
        <f t="shared" si="6"/>
        <v>0</v>
      </c>
      <c r="BE8" s="1002">
        <f t="shared" si="6"/>
        <v>0</v>
      </c>
      <c r="BF8" s="1002">
        <f t="shared" si="6"/>
        <v>0</v>
      </c>
      <c r="BG8" s="1002">
        <f t="shared" si="6"/>
        <v>0</v>
      </c>
      <c r="BH8" s="1002">
        <f t="shared" si="6"/>
        <v>0</v>
      </c>
      <c r="BI8" s="1002">
        <f t="shared" si="6"/>
        <v>0</v>
      </c>
      <c r="BJ8" s="1002">
        <f t="shared" si="6"/>
        <v>0</v>
      </c>
      <c r="BK8" s="1002">
        <f t="shared" si="6"/>
        <v>0</v>
      </c>
      <c r="BL8" s="1002"/>
      <c r="BM8" s="1002"/>
      <c r="BN8" s="1002">
        <f t="shared" si="7"/>
        <v>0</v>
      </c>
      <c r="BO8" s="1005">
        <f t="shared" si="8"/>
        <v>3.3106999999999998E-2</v>
      </c>
      <c r="BP8" s="1002">
        <f t="shared" si="9"/>
        <v>6621400</v>
      </c>
      <c r="BQ8" s="1002"/>
      <c r="BR8" s="1002">
        <f>+'[7]ENERO 2016'!$H$107</f>
        <v>6621400</v>
      </c>
      <c r="BS8" s="1002"/>
      <c r="BT8" s="1002"/>
      <c r="BU8" s="1002"/>
      <c r="BV8" s="1002"/>
      <c r="BW8" s="1002"/>
      <c r="BX8" s="1002"/>
      <c r="BY8" s="1002"/>
      <c r="BZ8" s="1002"/>
      <c r="CA8" s="1002"/>
      <c r="CB8" s="1002"/>
      <c r="CC8" s="1002"/>
      <c r="CD8" s="1002"/>
      <c r="CE8" s="1002"/>
      <c r="CF8" s="1002"/>
      <c r="CG8" s="1002"/>
      <c r="CH8" s="1002"/>
      <c r="CI8" s="1005">
        <f t="shared" si="10"/>
        <v>0.966893</v>
      </c>
      <c r="CJ8" s="1002">
        <f t="shared" si="11"/>
        <v>193378600</v>
      </c>
      <c r="CK8" s="1002">
        <f t="shared" si="12"/>
        <v>0</v>
      </c>
      <c r="CL8" s="1002">
        <f t="shared" si="12"/>
        <v>193378600</v>
      </c>
      <c r="CM8" s="1002">
        <f t="shared" si="12"/>
        <v>0</v>
      </c>
      <c r="CN8" s="1002">
        <f t="shared" si="12"/>
        <v>0</v>
      </c>
      <c r="CO8" s="1002">
        <f t="shared" si="12"/>
        <v>0</v>
      </c>
      <c r="CP8" s="1002">
        <f t="shared" si="12"/>
        <v>0</v>
      </c>
      <c r="CQ8" s="1002">
        <f t="shared" si="16"/>
        <v>0</v>
      </c>
      <c r="CR8" s="1002">
        <f t="shared" si="16"/>
        <v>0</v>
      </c>
      <c r="CS8" s="1002">
        <f t="shared" si="16"/>
        <v>0</v>
      </c>
      <c r="CT8" s="1002">
        <f t="shared" si="13"/>
        <v>0</v>
      </c>
      <c r="CU8" s="1002">
        <f t="shared" si="13"/>
        <v>0</v>
      </c>
      <c r="CV8" s="1002">
        <f t="shared" si="13"/>
        <v>0</v>
      </c>
      <c r="CW8" s="1002">
        <f t="shared" si="14"/>
        <v>0</v>
      </c>
      <c r="CX8" s="1002">
        <f t="shared" si="14"/>
        <v>0</v>
      </c>
      <c r="CY8" s="1002">
        <f t="shared" si="14"/>
        <v>0</v>
      </c>
      <c r="CZ8" s="1002">
        <f t="shared" si="14"/>
        <v>0</v>
      </c>
      <c r="DA8" s="1002">
        <f t="shared" si="14"/>
        <v>0</v>
      </c>
      <c r="DB8" s="1002">
        <f t="shared" si="14"/>
        <v>0</v>
      </c>
    </row>
    <row r="9" spans="1:106" ht="42.75" customHeight="1" x14ac:dyDescent="0.25">
      <c r="A9" s="1495"/>
      <c r="B9" s="1499"/>
      <c r="C9" s="1058" t="s">
        <v>4435</v>
      </c>
      <c r="D9" s="1008" t="s">
        <v>4473</v>
      </c>
      <c r="E9" s="1034">
        <v>310</v>
      </c>
      <c r="F9" s="1061" t="s">
        <v>4474</v>
      </c>
      <c r="G9" s="1002">
        <f t="shared" si="0"/>
        <v>550000000</v>
      </c>
      <c r="H9" s="1002"/>
      <c r="I9" s="1002">
        <v>150000000</v>
      </c>
      <c r="J9" s="1002"/>
      <c r="K9" s="1002">
        <v>370000000</v>
      </c>
      <c r="L9" s="1002"/>
      <c r="M9" s="1002"/>
      <c r="N9" s="1002"/>
      <c r="O9" s="1002"/>
      <c r="P9" s="1002"/>
      <c r="Q9" s="1002"/>
      <c r="R9" s="1002"/>
      <c r="S9" s="1002"/>
      <c r="T9" s="1002"/>
      <c r="U9" s="1002"/>
      <c r="V9" s="1002"/>
      <c r="W9" s="1002"/>
      <c r="X9" s="1002"/>
      <c r="Y9" s="1002">
        <v>30000000</v>
      </c>
      <c r="Z9" s="949"/>
      <c r="AA9" s="1005">
        <f t="shared" si="1"/>
        <v>0</v>
      </c>
      <c r="AB9" s="1002">
        <f t="shared" si="2"/>
        <v>0</v>
      </c>
      <c r="AC9" s="1002"/>
      <c r="AD9" s="1002"/>
      <c r="AE9" s="1002"/>
      <c r="AF9" s="1002"/>
      <c r="AG9" s="1002"/>
      <c r="AH9" s="1002"/>
      <c r="AI9" s="1002"/>
      <c r="AJ9" s="1002"/>
      <c r="AK9" s="1002"/>
      <c r="AL9" s="1002"/>
      <c r="AM9" s="1002"/>
      <c r="AN9" s="1002"/>
      <c r="AO9" s="1002"/>
      <c r="AP9" s="1002"/>
      <c r="AQ9" s="1002"/>
      <c r="AR9" s="1002"/>
      <c r="AS9" s="1002"/>
      <c r="AT9" s="1002"/>
      <c r="AU9" s="1005">
        <f t="shared" si="3"/>
        <v>1</v>
      </c>
      <c r="AV9" s="1002">
        <f t="shared" si="4"/>
        <v>550000000</v>
      </c>
      <c r="AW9" s="1002">
        <f t="shared" si="5"/>
        <v>0</v>
      </c>
      <c r="AX9" s="1002">
        <f t="shared" si="15"/>
        <v>150000000</v>
      </c>
      <c r="AY9" s="1002">
        <f t="shared" si="15"/>
        <v>0</v>
      </c>
      <c r="AZ9" s="1002">
        <f t="shared" si="6"/>
        <v>370000000</v>
      </c>
      <c r="BA9" s="1002">
        <f t="shared" si="6"/>
        <v>0</v>
      </c>
      <c r="BB9" s="1002">
        <f t="shared" si="6"/>
        <v>0</v>
      </c>
      <c r="BC9" s="1002">
        <f t="shared" si="6"/>
        <v>0</v>
      </c>
      <c r="BD9" s="1002">
        <f t="shared" si="6"/>
        <v>0</v>
      </c>
      <c r="BE9" s="1002">
        <f t="shared" si="6"/>
        <v>0</v>
      </c>
      <c r="BF9" s="1002">
        <f t="shared" si="6"/>
        <v>0</v>
      </c>
      <c r="BG9" s="1002">
        <f t="shared" si="6"/>
        <v>0</v>
      </c>
      <c r="BH9" s="1002">
        <f t="shared" si="6"/>
        <v>0</v>
      </c>
      <c r="BI9" s="1002">
        <f t="shared" si="6"/>
        <v>0</v>
      </c>
      <c r="BJ9" s="1002">
        <f t="shared" si="6"/>
        <v>0</v>
      </c>
      <c r="BK9" s="1002">
        <f t="shared" si="6"/>
        <v>0</v>
      </c>
      <c r="BL9" s="1002"/>
      <c r="BM9" s="1002"/>
      <c r="BN9" s="1002">
        <f t="shared" si="7"/>
        <v>30000000</v>
      </c>
      <c r="BO9" s="1005">
        <f t="shared" si="8"/>
        <v>0</v>
      </c>
      <c r="BP9" s="1002">
        <f t="shared" si="9"/>
        <v>0</v>
      </c>
      <c r="BQ9" s="1002"/>
      <c r="BR9" s="1002"/>
      <c r="BS9" s="1002"/>
      <c r="BT9" s="1002"/>
      <c r="BU9" s="1002"/>
      <c r="BV9" s="1002"/>
      <c r="BW9" s="1002"/>
      <c r="BX9" s="1002"/>
      <c r="BY9" s="1002"/>
      <c r="BZ9" s="1002"/>
      <c r="CA9" s="1002"/>
      <c r="CB9" s="1002"/>
      <c r="CC9" s="1002"/>
      <c r="CD9" s="1002"/>
      <c r="CE9" s="1002"/>
      <c r="CF9" s="1002"/>
      <c r="CG9" s="1002"/>
      <c r="CH9" s="1002"/>
      <c r="CI9" s="1005">
        <f t="shared" si="10"/>
        <v>1</v>
      </c>
      <c r="CJ9" s="1002">
        <f t="shared" si="11"/>
        <v>550000000</v>
      </c>
      <c r="CK9" s="1002">
        <f t="shared" si="12"/>
        <v>0</v>
      </c>
      <c r="CL9" s="1002">
        <f t="shared" si="12"/>
        <v>150000000</v>
      </c>
      <c r="CM9" s="1002">
        <f t="shared" si="12"/>
        <v>0</v>
      </c>
      <c r="CN9" s="1002">
        <f t="shared" si="12"/>
        <v>370000000</v>
      </c>
      <c r="CO9" s="1002">
        <f t="shared" si="12"/>
        <v>0</v>
      </c>
      <c r="CP9" s="1002">
        <f t="shared" si="12"/>
        <v>0</v>
      </c>
      <c r="CQ9" s="1002">
        <f t="shared" si="16"/>
        <v>0</v>
      </c>
      <c r="CR9" s="1002">
        <f t="shared" si="16"/>
        <v>0</v>
      </c>
      <c r="CS9" s="1002">
        <f t="shared" si="16"/>
        <v>0</v>
      </c>
      <c r="CT9" s="1002">
        <f t="shared" si="13"/>
        <v>0</v>
      </c>
      <c r="CU9" s="1002">
        <f t="shared" si="13"/>
        <v>0</v>
      </c>
      <c r="CV9" s="1002">
        <f t="shared" si="13"/>
        <v>0</v>
      </c>
      <c r="CW9" s="1002">
        <f t="shared" si="14"/>
        <v>0</v>
      </c>
      <c r="CX9" s="1002">
        <f t="shared" si="14"/>
        <v>0</v>
      </c>
      <c r="CY9" s="1002">
        <f t="shared" si="14"/>
        <v>0</v>
      </c>
      <c r="CZ9" s="1002">
        <f t="shared" si="14"/>
        <v>0</v>
      </c>
      <c r="DA9" s="1002">
        <f t="shared" si="14"/>
        <v>0</v>
      </c>
      <c r="DB9" s="1002">
        <f t="shared" si="14"/>
        <v>30000000</v>
      </c>
    </row>
    <row r="10" spans="1:106" ht="30.75" customHeight="1" x14ac:dyDescent="0.25">
      <c r="A10" s="1495"/>
      <c r="B10" s="1499"/>
      <c r="C10" s="1058" t="s">
        <v>4426</v>
      </c>
      <c r="D10" s="1008" t="s">
        <v>4475</v>
      </c>
      <c r="E10" s="1034">
        <v>310</v>
      </c>
      <c r="F10" s="1061" t="s">
        <v>4446</v>
      </c>
      <c r="G10" s="1002">
        <f t="shared" si="0"/>
        <v>15000000</v>
      </c>
      <c r="H10" s="1002"/>
      <c r="I10" s="1002"/>
      <c r="J10" s="1002"/>
      <c r="K10" s="1002">
        <v>15000000</v>
      </c>
      <c r="L10" s="1002"/>
      <c r="M10" s="1002"/>
      <c r="N10" s="1002"/>
      <c r="O10" s="1002"/>
      <c r="P10" s="1002"/>
      <c r="Q10" s="1002"/>
      <c r="R10" s="1002"/>
      <c r="S10" s="1002"/>
      <c r="T10" s="1002"/>
      <c r="U10" s="1002"/>
      <c r="V10" s="1002"/>
      <c r="W10" s="1002"/>
      <c r="X10" s="1002"/>
      <c r="Y10" s="1002"/>
      <c r="Z10" s="949"/>
      <c r="AA10" s="1005">
        <f t="shared" si="1"/>
        <v>0</v>
      </c>
      <c r="AB10" s="1002">
        <f t="shared" si="2"/>
        <v>0</v>
      </c>
      <c r="AC10" s="1002"/>
      <c r="AD10" s="1002"/>
      <c r="AE10" s="1002"/>
      <c r="AF10" s="1002"/>
      <c r="AG10" s="1002"/>
      <c r="AH10" s="1002"/>
      <c r="AI10" s="1002"/>
      <c r="AJ10" s="1002"/>
      <c r="AK10" s="1002"/>
      <c r="AL10" s="1002"/>
      <c r="AM10" s="1002"/>
      <c r="AN10" s="1002"/>
      <c r="AO10" s="1002"/>
      <c r="AP10" s="1002"/>
      <c r="AQ10" s="1002"/>
      <c r="AR10" s="1002"/>
      <c r="AS10" s="1002"/>
      <c r="AT10" s="1002"/>
      <c r="AU10" s="1005">
        <f t="shared" si="3"/>
        <v>1</v>
      </c>
      <c r="AV10" s="1002">
        <f t="shared" si="4"/>
        <v>15000000</v>
      </c>
      <c r="AW10" s="1002">
        <f t="shared" ref="AW10:AW18" si="17">H10-AC10</f>
        <v>0</v>
      </c>
      <c r="AX10" s="1002">
        <f t="shared" si="15"/>
        <v>0</v>
      </c>
      <c r="AY10" s="1002">
        <f t="shared" si="15"/>
        <v>0</v>
      </c>
      <c r="AZ10" s="1002">
        <f t="shared" si="6"/>
        <v>15000000</v>
      </c>
      <c r="BA10" s="1002">
        <f t="shared" si="6"/>
        <v>0</v>
      </c>
      <c r="BB10" s="1002">
        <f t="shared" si="6"/>
        <v>0</v>
      </c>
      <c r="BC10" s="1002">
        <f t="shared" si="6"/>
        <v>0</v>
      </c>
      <c r="BD10" s="1002">
        <f t="shared" si="6"/>
        <v>0</v>
      </c>
      <c r="BE10" s="1002">
        <f t="shared" si="6"/>
        <v>0</v>
      </c>
      <c r="BF10" s="1002">
        <f t="shared" si="6"/>
        <v>0</v>
      </c>
      <c r="BG10" s="1002">
        <f t="shared" si="6"/>
        <v>0</v>
      </c>
      <c r="BH10" s="1002">
        <f t="shared" si="6"/>
        <v>0</v>
      </c>
      <c r="BI10" s="1002">
        <f t="shared" si="6"/>
        <v>0</v>
      </c>
      <c r="BJ10" s="1002">
        <f t="shared" si="6"/>
        <v>0</v>
      </c>
      <c r="BK10" s="1002">
        <f t="shared" si="6"/>
        <v>0</v>
      </c>
      <c r="BL10" s="1002"/>
      <c r="BM10" s="1002"/>
      <c r="BN10" s="1002">
        <f t="shared" si="7"/>
        <v>0</v>
      </c>
      <c r="BO10" s="1005">
        <f t="shared" si="8"/>
        <v>0</v>
      </c>
      <c r="BP10" s="1002">
        <f t="shared" si="9"/>
        <v>0</v>
      </c>
      <c r="BQ10" s="1002"/>
      <c r="BR10" s="1002"/>
      <c r="BS10" s="1002"/>
      <c r="BT10" s="1002"/>
      <c r="BU10" s="1002"/>
      <c r="BV10" s="1002"/>
      <c r="BW10" s="1002"/>
      <c r="BX10" s="1002"/>
      <c r="BY10" s="1002"/>
      <c r="BZ10" s="1002"/>
      <c r="CA10" s="1002"/>
      <c r="CB10" s="1002"/>
      <c r="CC10" s="1002"/>
      <c r="CD10" s="1002"/>
      <c r="CE10" s="1002"/>
      <c r="CF10" s="1002"/>
      <c r="CG10" s="1002"/>
      <c r="CH10" s="1002"/>
      <c r="CI10" s="1005">
        <f t="shared" si="10"/>
        <v>1</v>
      </c>
      <c r="CJ10" s="1002">
        <f t="shared" si="11"/>
        <v>15000000</v>
      </c>
      <c r="CK10" s="1002">
        <f t="shared" si="12"/>
        <v>0</v>
      </c>
      <c r="CL10" s="1002">
        <f t="shared" si="12"/>
        <v>0</v>
      </c>
      <c r="CM10" s="1002">
        <f t="shared" si="12"/>
        <v>0</v>
      </c>
      <c r="CN10" s="1002">
        <f t="shared" si="12"/>
        <v>15000000</v>
      </c>
      <c r="CO10" s="1002">
        <f t="shared" si="12"/>
        <v>0</v>
      </c>
      <c r="CP10" s="1002">
        <f t="shared" si="12"/>
        <v>0</v>
      </c>
      <c r="CQ10" s="1002">
        <f t="shared" si="16"/>
        <v>0</v>
      </c>
      <c r="CR10" s="1002">
        <f t="shared" si="16"/>
        <v>0</v>
      </c>
      <c r="CS10" s="1002">
        <f t="shared" si="16"/>
        <v>0</v>
      </c>
      <c r="CT10" s="1002">
        <f t="shared" si="13"/>
        <v>0</v>
      </c>
      <c r="CU10" s="1002">
        <f t="shared" si="13"/>
        <v>0</v>
      </c>
      <c r="CV10" s="1002">
        <f t="shared" si="13"/>
        <v>0</v>
      </c>
      <c r="CW10" s="1002">
        <f t="shared" si="14"/>
        <v>0</v>
      </c>
      <c r="CX10" s="1002">
        <f t="shared" si="14"/>
        <v>0</v>
      </c>
      <c r="CY10" s="1002">
        <f t="shared" si="14"/>
        <v>0</v>
      </c>
      <c r="CZ10" s="1002">
        <f t="shared" si="14"/>
        <v>0</v>
      </c>
      <c r="DA10" s="1002">
        <f t="shared" si="14"/>
        <v>0</v>
      </c>
      <c r="DB10" s="1002">
        <f t="shared" si="14"/>
        <v>0</v>
      </c>
    </row>
    <row r="11" spans="1:106" ht="63" customHeight="1" x14ac:dyDescent="0.25">
      <c r="A11" s="1495"/>
      <c r="B11" s="1499"/>
      <c r="C11" s="1058" t="s">
        <v>4427</v>
      </c>
      <c r="D11" s="1008" t="s">
        <v>4476</v>
      </c>
      <c r="E11" s="1034">
        <v>310</v>
      </c>
      <c r="F11" s="1061" t="s">
        <v>4446</v>
      </c>
      <c r="G11" s="1002">
        <f t="shared" si="0"/>
        <v>50000000</v>
      </c>
      <c r="H11" s="944"/>
      <c r="I11" s="1002">
        <v>50000000</v>
      </c>
      <c r="J11" s="944"/>
      <c r="K11" s="944"/>
      <c r="L11" s="1002"/>
      <c r="M11" s="944"/>
      <c r="N11" s="149"/>
      <c r="O11" s="149"/>
      <c r="P11" s="149"/>
      <c r="Q11" s="149"/>
      <c r="R11" s="149"/>
      <c r="S11" s="149"/>
      <c r="T11" s="1002"/>
      <c r="U11" s="149"/>
      <c r="V11" s="149"/>
      <c r="W11" s="149"/>
      <c r="X11" s="149"/>
      <c r="Y11" s="944"/>
      <c r="Z11" s="949"/>
      <c r="AA11" s="1005">
        <f t="shared" si="1"/>
        <v>0</v>
      </c>
      <c r="AB11" s="1002">
        <f t="shared" si="2"/>
        <v>0</v>
      </c>
      <c r="AC11" s="1002"/>
      <c r="AD11" s="1002"/>
      <c r="AE11" s="1002"/>
      <c r="AF11" s="1002"/>
      <c r="AG11" s="1002"/>
      <c r="AH11" s="1002"/>
      <c r="AI11" s="1002"/>
      <c r="AJ11" s="1002"/>
      <c r="AK11" s="1002"/>
      <c r="AL11" s="1002"/>
      <c r="AM11" s="1002"/>
      <c r="AN11" s="1002"/>
      <c r="AO11" s="1002"/>
      <c r="AP11" s="1002"/>
      <c r="AQ11" s="1002"/>
      <c r="AR11" s="1002"/>
      <c r="AS11" s="1002"/>
      <c r="AT11" s="1002"/>
      <c r="AU11" s="1005">
        <f t="shared" si="3"/>
        <v>1</v>
      </c>
      <c r="AV11" s="1002">
        <f t="shared" si="4"/>
        <v>50000000</v>
      </c>
      <c r="AW11" s="1002">
        <f t="shared" si="17"/>
        <v>0</v>
      </c>
      <c r="AX11" s="1002">
        <f t="shared" si="15"/>
        <v>50000000</v>
      </c>
      <c r="AY11" s="1002">
        <f t="shared" si="15"/>
        <v>0</v>
      </c>
      <c r="AZ11" s="1002">
        <f t="shared" si="6"/>
        <v>0</v>
      </c>
      <c r="BA11" s="1002">
        <f t="shared" si="6"/>
        <v>0</v>
      </c>
      <c r="BB11" s="1002">
        <f>+M11-AH11</f>
        <v>0</v>
      </c>
      <c r="BC11" s="1002">
        <f t="shared" si="6"/>
        <v>0</v>
      </c>
      <c r="BD11" s="1002">
        <f t="shared" si="6"/>
        <v>0</v>
      </c>
      <c r="BE11" s="1002">
        <f t="shared" si="6"/>
        <v>0</v>
      </c>
      <c r="BF11" s="1002">
        <f t="shared" si="6"/>
        <v>0</v>
      </c>
      <c r="BG11" s="1002">
        <f t="shared" si="6"/>
        <v>0</v>
      </c>
      <c r="BH11" s="1002">
        <f t="shared" si="6"/>
        <v>0</v>
      </c>
      <c r="BI11" s="1002">
        <f t="shared" si="6"/>
        <v>0</v>
      </c>
      <c r="BJ11" s="1002">
        <f t="shared" si="6"/>
        <v>0</v>
      </c>
      <c r="BK11" s="1002">
        <f t="shared" si="6"/>
        <v>0</v>
      </c>
      <c r="BL11" s="1002"/>
      <c r="BM11" s="1002"/>
      <c r="BN11" s="1002">
        <f t="shared" si="7"/>
        <v>0</v>
      </c>
      <c r="BO11" s="1005">
        <f t="shared" si="8"/>
        <v>0</v>
      </c>
      <c r="BP11" s="1002">
        <f t="shared" si="9"/>
        <v>0</v>
      </c>
      <c r="BQ11" s="1002"/>
      <c r="BR11" s="1002"/>
      <c r="BS11" s="1002"/>
      <c r="BT11" s="1002"/>
      <c r="BU11" s="1002"/>
      <c r="BV11" s="1002"/>
      <c r="BW11" s="1002"/>
      <c r="BX11" s="1002"/>
      <c r="BY11" s="1002"/>
      <c r="BZ11" s="1002"/>
      <c r="CA11" s="1002"/>
      <c r="CB11" s="1002"/>
      <c r="CC11" s="1002"/>
      <c r="CD11" s="1002"/>
      <c r="CE11" s="1002"/>
      <c r="CF11" s="1002"/>
      <c r="CG11" s="1002"/>
      <c r="CH11" s="1002"/>
      <c r="CI11" s="1005">
        <f t="shared" si="10"/>
        <v>1</v>
      </c>
      <c r="CJ11" s="1002">
        <f t="shared" si="11"/>
        <v>50000000</v>
      </c>
      <c r="CK11" s="1002">
        <f t="shared" si="12"/>
        <v>0</v>
      </c>
      <c r="CL11" s="1002">
        <f t="shared" si="12"/>
        <v>50000000</v>
      </c>
      <c r="CM11" s="1002">
        <f t="shared" si="12"/>
        <v>0</v>
      </c>
      <c r="CN11" s="1002">
        <f t="shared" si="12"/>
        <v>0</v>
      </c>
      <c r="CO11" s="1002">
        <f t="shared" si="12"/>
        <v>0</v>
      </c>
      <c r="CP11" s="1002">
        <f t="shared" si="12"/>
        <v>0</v>
      </c>
      <c r="CQ11" s="1002">
        <f t="shared" si="16"/>
        <v>0</v>
      </c>
      <c r="CR11" s="1002">
        <f t="shared" si="16"/>
        <v>0</v>
      </c>
      <c r="CS11" s="1002">
        <f t="shared" si="16"/>
        <v>0</v>
      </c>
      <c r="CT11" s="1002">
        <f t="shared" si="13"/>
        <v>0</v>
      </c>
      <c r="CU11" s="1002">
        <f t="shared" si="13"/>
        <v>0</v>
      </c>
      <c r="CV11" s="1002">
        <f t="shared" si="13"/>
        <v>0</v>
      </c>
      <c r="CW11" s="1002">
        <f t="shared" si="14"/>
        <v>0</v>
      </c>
      <c r="CX11" s="1002">
        <f t="shared" si="14"/>
        <v>0</v>
      </c>
      <c r="CY11" s="1002">
        <f t="shared" si="14"/>
        <v>0</v>
      </c>
      <c r="CZ11" s="1002">
        <f t="shared" si="14"/>
        <v>0</v>
      </c>
      <c r="DA11" s="1002">
        <f t="shared" si="14"/>
        <v>0</v>
      </c>
      <c r="DB11" s="1002">
        <f t="shared" si="14"/>
        <v>0</v>
      </c>
    </row>
    <row r="12" spans="1:106" ht="37.5" customHeight="1" x14ac:dyDescent="0.25">
      <c r="A12" s="1495"/>
      <c r="B12" s="1500"/>
      <c r="C12" s="1058" t="s">
        <v>4428</v>
      </c>
      <c r="D12" s="1008" t="s">
        <v>4477</v>
      </c>
      <c r="E12" s="1034">
        <v>310</v>
      </c>
      <c r="F12" s="1061" t="s">
        <v>4446</v>
      </c>
      <c r="G12" s="1002">
        <f t="shared" si="0"/>
        <v>10000000</v>
      </c>
      <c r="H12" s="944"/>
      <c r="I12" s="1002"/>
      <c r="J12" s="944"/>
      <c r="K12" s="1002">
        <v>10000000</v>
      </c>
      <c r="L12" s="1002"/>
      <c r="M12" s="944"/>
      <c r="N12" s="149"/>
      <c r="O12" s="149"/>
      <c r="P12" s="149"/>
      <c r="Q12" s="149"/>
      <c r="R12" s="149"/>
      <c r="S12" s="149"/>
      <c r="T12" s="149"/>
      <c r="U12" s="149"/>
      <c r="V12" s="149"/>
      <c r="W12" s="149"/>
      <c r="X12" s="149"/>
      <c r="Y12" s="944"/>
      <c r="Z12" s="949"/>
      <c r="AA12" s="1005">
        <f t="shared" si="1"/>
        <v>0</v>
      </c>
      <c r="AB12" s="1002">
        <f t="shared" si="2"/>
        <v>0</v>
      </c>
      <c r="AC12" s="1002"/>
      <c r="AD12" s="1002"/>
      <c r="AE12" s="1002"/>
      <c r="AF12" s="1002"/>
      <c r="AG12" s="1002"/>
      <c r="AH12" s="1002"/>
      <c r="AI12" s="1002"/>
      <c r="AJ12" s="1002"/>
      <c r="AK12" s="1002"/>
      <c r="AL12" s="1002"/>
      <c r="AM12" s="1002"/>
      <c r="AN12" s="1002"/>
      <c r="AO12" s="1002"/>
      <c r="AP12" s="1002"/>
      <c r="AQ12" s="1002"/>
      <c r="AR12" s="1002"/>
      <c r="AS12" s="1002"/>
      <c r="AT12" s="1002"/>
      <c r="AU12" s="1005">
        <f t="shared" si="3"/>
        <v>1</v>
      </c>
      <c r="AV12" s="1002">
        <f t="shared" si="4"/>
        <v>10000000</v>
      </c>
      <c r="AW12" s="1002">
        <f t="shared" si="17"/>
        <v>0</v>
      </c>
      <c r="AX12" s="1002">
        <f t="shared" si="15"/>
        <v>0</v>
      </c>
      <c r="AY12" s="1002">
        <f>J12-AE12</f>
        <v>0</v>
      </c>
      <c r="AZ12" s="1002">
        <f t="shared" si="6"/>
        <v>10000000</v>
      </c>
      <c r="BA12" s="1002">
        <f t="shared" si="6"/>
        <v>0</v>
      </c>
      <c r="BB12" s="1002">
        <f t="shared" si="6"/>
        <v>0</v>
      </c>
      <c r="BC12" s="1002">
        <f t="shared" si="6"/>
        <v>0</v>
      </c>
      <c r="BD12" s="1002">
        <f t="shared" si="6"/>
        <v>0</v>
      </c>
      <c r="BE12" s="1002">
        <f t="shared" si="6"/>
        <v>0</v>
      </c>
      <c r="BF12" s="1002">
        <f t="shared" si="6"/>
        <v>0</v>
      </c>
      <c r="BG12" s="1002">
        <f t="shared" si="6"/>
        <v>0</v>
      </c>
      <c r="BH12" s="1002">
        <f t="shared" si="6"/>
        <v>0</v>
      </c>
      <c r="BI12" s="1002">
        <f t="shared" si="6"/>
        <v>0</v>
      </c>
      <c r="BJ12" s="1002">
        <f t="shared" si="6"/>
        <v>0</v>
      </c>
      <c r="BK12" s="1002">
        <f t="shared" si="6"/>
        <v>0</v>
      </c>
      <c r="BL12" s="1002"/>
      <c r="BM12" s="1002"/>
      <c r="BN12" s="1002">
        <f t="shared" si="7"/>
        <v>0</v>
      </c>
      <c r="BO12" s="1005">
        <f t="shared" si="8"/>
        <v>0</v>
      </c>
      <c r="BP12" s="1002">
        <f t="shared" si="9"/>
        <v>0</v>
      </c>
      <c r="BQ12" s="1002"/>
      <c r="BR12" s="1002"/>
      <c r="BS12" s="1002"/>
      <c r="BT12" s="1002"/>
      <c r="BU12" s="1002"/>
      <c r="BV12" s="1002"/>
      <c r="BW12" s="1002"/>
      <c r="BX12" s="1002"/>
      <c r="BY12" s="1002"/>
      <c r="BZ12" s="1002"/>
      <c r="CA12" s="1002"/>
      <c r="CB12" s="1002"/>
      <c r="CC12" s="1002"/>
      <c r="CD12" s="1002"/>
      <c r="CE12" s="1002"/>
      <c r="CF12" s="1002"/>
      <c r="CG12" s="1002"/>
      <c r="CH12" s="1002"/>
      <c r="CI12" s="1005">
        <f t="shared" si="10"/>
        <v>1</v>
      </c>
      <c r="CJ12" s="1002">
        <f t="shared" si="11"/>
        <v>10000000</v>
      </c>
      <c r="CK12" s="1002">
        <f t="shared" si="12"/>
        <v>0</v>
      </c>
      <c r="CL12" s="1002">
        <f t="shared" si="12"/>
        <v>0</v>
      </c>
      <c r="CM12" s="1002">
        <f t="shared" si="12"/>
        <v>0</v>
      </c>
      <c r="CN12" s="1002">
        <f t="shared" si="12"/>
        <v>10000000</v>
      </c>
      <c r="CO12" s="1002">
        <f t="shared" si="12"/>
        <v>0</v>
      </c>
      <c r="CP12" s="1002">
        <f>M12-BV12</f>
        <v>0</v>
      </c>
      <c r="CQ12" s="1002">
        <f t="shared" si="16"/>
        <v>0</v>
      </c>
      <c r="CR12" s="1002">
        <f t="shared" si="16"/>
        <v>0</v>
      </c>
      <c r="CS12" s="1002">
        <f>+P12-BY12</f>
        <v>0</v>
      </c>
      <c r="CT12" s="1002">
        <f t="shared" si="13"/>
        <v>0</v>
      </c>
      <c r="CU12" s="1002">
        <f t="shared" si="13"/>
        <v>0</v>
      </c>
      <c r="CV12" s="1002">
        <f t="shared" si="13"/>
        <v>0</v>
      </c>
      <c r="CW12" s="1002">
        <f t="shared" si="14"/>
        <v>0</v>
      </c>
      <c r="CX12" s="1002">
        <f t="shared" si="14"/>
        <v>0</v>
      </c>
      <c r="CY12" s="1002">
        <f t="shared" si="14"/>
        <v>0</v>
      </c>
      <c r="CZ12" s="1002">
        <f t="shared" si="14"/>
        <v>0</v>
      </c>
      <c r="DA12" s="1002">
        <f>+X12-CG12</f>
        <v>0</v>
      </c>
      <c r="DB12" s="1002">
        <f t="shared" si="14"/>
        <v>0</v>
      </c>
    </row>
    <row r="13" spans="1:106" ht="105" customHeight="1" x14ac:dyDescent="0.25">
      <c r="A13" s="1495"/>
      <c r="B13" s="1040" t="s">
        <v>4301</v>
      </c>
      <c r="C13" s="1058" t="s">
        <v>4358</v>
      </c>
      <c r="D13" s="1008" t="s">
        <v>4478</v>
      </c>
      <c r="E13" s="1034">
        <v>510</v>
      </c>
      <c r="F13" s="1061" t="s">
        <v>4452</v>
      </c>
      <c r="G13" s="1002">
        <f t="shared" si="0"/>
        <v>208000000</v>
      </c>
      <c r="H13" s="1002"/>
      <c r="I13" s="1002"/>
      <c r="J13" s="1002"/>
      <c r="K13" s="1002">
        <v>160000000</v>
      </c>
      <c r="L13" s="1002"/>
      <c r="M13" s="1002"/>
      <c r="N13" s="1002"/>
      <c r="O13" s="1002"/>
      <c r="P13" s="1002"/>
      <c r="Q13" s="1002"/>
      <c r="R13" s="1002"/>
      <c r="S13" s="1002"/>
      <c r="T13" s="1002"/>
      <c r="U13" s="1002"/>
      <c r="V13" s="1002"/>
      <c r="W13" s="1002"/>
      <c r="X13" s="1002"/>
      <c r="Y13" s="1002">
        <v>48000000</v>
      </c>
      <c r="AA13" s="1005">
        <f t="shared" si="1"/>
        <v>0.5300569711538462</v>
      </c>
      <c r="AB13" s="1002">
        <f t="shared" si="2"/>
        <v>110251850</v>
      </c>
      <c r="AC13" s="1002"/>
      <c r="AD13" s="1002"/>
      <c r="AE13" s="1002"/>
      <c r="AF13" s="1002">
        <f>+'[7]ENERO 2016'!$O$530</f>
        <v>85072300</v>
      </c>
      <c r="AG13" s="1002"/>
      <c r="AH13" s="1002"/>
      <c r="AI13" s="1002"/>
      <c r="AJ13" s="1002"/>
      <c r="AK13" s="1002"/>
      <c r="AL13" s="1002"/>
      <c r="AM13" s="1002"/>
      <c r="AN13" s="1002"/>
      <c r="AO13" s="1002"/>
      <c r="AP13" s="1002"/>
      <c r="AQ13" s="1002"/>
      <c r="AR13" s="1002"/>
      <c r="AS13" s="1002"/>
      <c r="AT13" s="1002">
        <f>+'[7]ENERO 2016'!$AD$530</f>
        <v>25179550</v>
      </c>
      <c r="AU13" s="1005">
        <f t="shared" si="3"/>
        <v>0.4699430288461538</v>
      </c>
      <c r="AV13" s="1002">
        <f t="shared" si="4"/>
        <v>97748150</v>
      </c>
      <c r="AW13" s="1002">
        <f t="shared" si="17"/>
        <v>0</v>
      </c>
      <c r="AX13" s="1002">
        <f t="shared" si="15"/>
        <v>0</v>
      </c>
      <c r="AY13" s="1002">
        <f t="shared" si="15"/>
        <v>0</v>
      </c>
      <c r="AZ13" s="1002">
        <f t="shared" si="6"/>
        <v>74927700</v>
      </c>
      <c r="BA13" s="1002">
        <f t="shared" si="6"/>
        <v>0</v>
      </c>
      <c r="BB13" s="1002">
        <f t="shared" si="6"/>
        <v>0</v>
      </c>
      <c r="BC13" s="1002">
        <f t="shared" si="6"/>
        <v>0</v>
      </c>
      <c r="BD13" s="1002">
        <f t="shared" si="6"/>
        <v>0</v>
      </c>
      <c r="BE13" s="1002">
        <f t="shared" si="6"/>
        <v>0</v>
      </c>
      <c r="BF13" s="1002">
        <f t="shared" si="6"/>
        <v>0</v>
      </c>
      <c r="BG13" s="1002">
        <f t="shared" si="6"/>
        <v>0</v>
      </c>
      <c r="BH13" s="1002">
        <f t="shared" si="6"/>
        <v>0</v>
      </c>
      <c r="BI13" s="1002">
        <f t="shared" si="6"/>
        <v>0</v>
      </c>
      <c r="BJ13" s="1002">
        <f t="shared" si="6"/>
        <v>0</v>
      </c>
      <c r="BK13" s="1002">
        <f t="shared" si="6"/>
        <v>0</v>
      </c>
      <c r="BL13" s="1002"/>
      <c r="BM13" s="1002"/>
      <c r="BN13" s="1002">
        <f t="shared" si="7"/>
        <v>22820450</v>
      </c>
      <c r="BO13" s="1005">
        <f t="shared" si="8"/>
        <v>0.40707839903846155</v>
      </c>
      <c r="BP13" s="1002">
        <f t="shared" si="9"/>
        <v>84672307</v>
      </c>
      <c r="BQ13" s="1002"/>
      <c r="BR13" s="1002"/>
      <c r="BS13" s="1002"/>
      <c r="BT13" s="1002">
        <f>+'[7]ENERO 2016'!$H$531+'[7]ENERO 2016'!$H$533+'[7]ENERO 2016'!$H$535+'[7]ENERO 2016'!$H$537+'[7]ENERO 2016'!$H$540+'[7]ENERO 2016'!$H$542</f>
        <v>84672307</v>
      </c>
      <c r="BU13" s="1002"/>
      <c r="BV13" s="1002"/>
      <c r="BW13" s="1002"/>
      <c r="BX13" s="1002"/>
      <c r="BY13" s="1002"/>
      <c r="BZ13" s="1002"/>
      <c r="CA13" s="1002"/>
      <c r="CB13" s="1002"/>
      <c r="CC13" s="1002"/>
      <c r="CD13" s="1002"/>
      <c r="CE13" s="1002"/>
      <c r="CF13" s="1002"/>
      <c r="CG13" s="1002"/>
      <c r="CH13" s="1002"/>
      <c r="CI13" s="1005">
        <f t="shared" si="10"/>
        <v>0.59292160096153845</v>
      </c>
      <c r="CJ13" s="1002">
        <f t="shared" si="11"/>
        <v>123327693</v>
      </c>
      <c r="CK13" s="1002">
        <f t="shared" si="12"/>
        <v>0</v>
      </c>
      <c r="CL13" s="1002">
        <f t="shared" si="12"/>
        <v>0</v>
      </c>
      <c r="CM13" s="1002">
        <f t="shared" si="12"/>
        <v>0</v>
      </c>
      <c r="CN13" s="1002">
        <f t="shared" si="12"/>
        <v>75327693</v>
      </c>
      <c r="CO13" s="1002">
        <f t="shared" si="12"/>
        <v>0</v>
      </c>
      <c r="CP13" s="1002">
        <f t="shared" si="12"/>
        <v>0</v>
      </c>
      <c r="CQ13" s="1002">
        <f t="shared" si="16"/>
        <v>0</v>
      </c>
      <c r="CR13" s="1002">
        <f t="shared" si="16"/>
        <v>0</v>
      </c>
      <c r="CS13" s="1002">
        <f t="shared" si="16"/>
        <v>0</v>
      </c>
      <c r="CT13" s="1002">
        <f t="shared" si="13"/>
        <v>0</v>
      </c>
      <c r="CU13" s="1002">
        <f t="shared" si="13"/>
        <v>0</v>
      </c>
      <c r="CV13" s="1002">
        <f t="shared" si="13"/>
        <v>0</v>
      </c>
      <c r="CW13" s="1002">
        <f t="shared" si="14"/>
        <v>0</v>
      </c>
      <c r="CX13" s="1002">
        <f t="shared" si="14"/>
        <v>0</v>
      </c>
      <c r="CY13" s="1002">
        <f t="shared" si="14"/>
        <v>0</v>
      </c>
      <c r="CZ13" s="1002">
        <f t="shared" si="14"/>
        <v>0</v>
      </c>
      <c r="DA13" s="1002">
        <f t="shared" si="14"/>
        <v>0</v>
      </c>
      <c r="DB13" s="1002">
        <f t="shared" si="14"/>
        <v>48000000</v>
      </c>
    </row>
    <row r="14" spans="1:106" ht="54.75" customHeight="1" x14ac:dyDescent="0.25">
      <c r="A14" s="1495"/>
      <c r="B14" s="1498" t="s">
        <v>4302</v>
      </c>
      <c r="C14" s="1058" t="s">
        <v>4359</v>
      </c>
      <c r="D14" s="1008" t="s">
        <v>4600</v>
      </c>
      <c r="E14" s="1034">
        <v>510</v>
      </c>
      <c r="F14" s="1061" t="s">
        <v>4446</v>
      </c>
      <c r="G14" s="1002">
        <f t="shared" si="0"/>
        <v>65000000</v>
      </c>
      <c r="H14" s="1002"/>
      <c r="I14" s="1002"/>
      <c r="J14" s="1002"/>
      <c r="K14" s="1002">
        <v>65000000</v>
      </c>
      <c r="L14" s="1002"/>
      <c r="M14" s="1002"/>
      <c r="N14" s="1002"/>
      <c r="O14" s="1002"/>
      <c r="P14" s="1002"/>
      <c r="Q14" s="1002"/>
      <c r="R14" s="1002"/>
      <c r="S14" s="1002"/>
      <c r="T14" s="1002"/>
      <c r="U14" s="1002"/>
      <c r="V14" s="1002"/>
      <c r="W14" s="1002"/>
      <c r="X14" s="1002"/>
      <c r="Y14" s="1002"/>
      <c r="AA14" s="1005">
        <f t="shared" si="1"/>
        <v>0.37164615384615385</v>
      </c>
      <c r="AB14" s="1002">
        <f t="shared" si="2"/>
        <v>24157000</v>
      </c>
      <c r="AC14" s="1002"/>
      <c r="AD14" s="1002"/>
      <c r="AE14" s="1002"/>
      <c r="AF14" s="1002">
        <f>+'[7]ENERO 2016'!$O$550</f>
        <v>24157000</v>
      </c>
      <c r="AG14" s="1002"/>
      <c r="AH14" s="1002"/>
      <c r="AI14" s="1002"/>
      <c r="AJ14" s="1002"/>
      <c r="AK14" s="1002"/>
      <c r="AL14" s="1002"/>
      <c r="AM14" s="1002"/>
      <c r="AN14" s="1002"/>
      <c r="AO14" s="1002"/>
      <c r="AP14" s="1002"/>
      <c r="AQ14" s="1002"/>
      <c r="AR14" s="1002"/>
      <c r="AS14" s="1002"/>
      <c r="AT14" s="1002"/>
      <c r="AU14" s="1005">
        <f t="shared" si="3"/>
        <v>0.62835384615384615</v>
      </c>
      <c r="AV14" s="1002">
        <f t="shared" si="4"/>
        <v>40843000</v>
      </c>
      <c r="AW14" s="1002">
        <f t="shared" si="17"/>
        <v>0</v>
      </c>
      <c r="AX14" s="1002">
        <f t="shared" si="15"/>
        <v>0</v>
      </c>
      <c r="AY14" s="1002">
        <f t="shared" si="15"/>
        <v>0</v>
      </c>
      <c r="AZ14" s="1002">
        <f t="shared" si="6"/>
        <v>40843000</v>
      </c>
      <c r="BA14" s="1002">
        <f t="shared" si="6"/>
        <v>0</v>
      </c>
      <c r="BB14" s="1002">
        <f t="shared" si="6"/>
        <v>0</v>
      </c>
      <c r="BC14" s="1002">
        <f>+N14-AI14</f>
        <v>0</v>
      </c>
      <c r="BD14" s="1002">
        <f>+O14-AJ14</f>
        <v>0</v>
      </c>
      <c r="BE14" s="1002">
        <f>+P14-AK14</f>
        <v>0</v>
      </c>
      <c r="BF14" s="1002">
        <f t="shared" si="6"/>
        <v>0</v>
      </c>
      <c r="BG14" s="1002">
        <f t="shared" si="6"/>
        <v>0</v>
      </c>
      <c r="BH14" s="1002">
        <f t="shared" si="6"/>
        <v>0</v>
      </c>
      <c r="BI14" s="1002">
        <f t="shared" si="6"/>
        <v>0</v>
      </c>
      <c r="BJ14" s="1002">
        <f t="shared" si="6"/>
        <v>0</v>
      </c>
      <c r="BK14" s="1002">
        <f t="shared" si="6"/>
        <v>0</v>
      </c>
      <c r="BL14" s="1002">
        <f>+W14-AR14</f>
        <v>0</v>
      </c>
      <c r="BM14" s="1002">
        <f>+X14-AS14</f>
        <v>0</v>
      </c>
      <c r="BN14" s="1002">
        <f t="shared" si="7"/>
        <v>0</v>
      </c>
      <c r="BO14" s="1005">
        <f t="shared" si="8"/>
        <v>0.36618076923076925</v>
      </c>
      <c r="BP14" s="1002">
        <f t="shared" si="9"/>
        <v>23801750</v>
      </c>
      <c r="BQ14" s="1002"/>
      <c r="BR14" s="1002"/>
      <c r="BS14" s="1002"/>
      <c r="BT14" s="1002">
        <f>+'[7]ENERO 2016'!$H$548</f>
        <v>23801750</v>
      </c>
      <c r="BU14" s="1002"/>
      <c r="BV14" s="1002"/>
      <c r="BW14" s="1002"/>
      <c r="BX14" s="1002"/>
      <c r="BY14" s="1002"/>
      <c r="BZ14" s="1002"/>
      <c r="CA14" s="1002"/>
      <c r="CB14" s="1002"/>
      <c r="CC14" s="1002"/>
      <c r="CD14" s="1002"/>
      <c r="CE14" s="1002"/>
      <c r="CF14" s="1002"/>
      <c r="CG14" s="1002"/>
      <c r="CH14" s="1002"/>
      <c r="CI14" s="1005">
        <f t="shared" si="10"/>
        <v>0.63381923076923075</v>
      </c>
      <c r="CJ14" s="1002">
        <f t="shared" si="11"/>
        <v>41198250</v>
      </c>
      <c r="CK14" s="1002">
        <f t="shared" si="12"/>
        <v>0</v>
      </c>
      <c r="CL14" s="1002">
        <f t="shared" si="12"/>
        <v>0</v>
      </c>
      <c r="CM14" s="1002">
        <f t="shared" si="12"/>
        <v>0</v>
      </c>
      <c r="CN14" s="1002">
        <f t="shared" si="12"/>
        <v>41198250</v>
      </c>
      <c r="CO14" s="1002">
        <f t="shared" si="12"/>
        <v>0</v>
      </c>
      <c r="CP14" s="1002">
        <f t="shared" si="12"/>
        <v>0</v>
      </c>
      <c r="CQ14" s="1002">
        <f t="shared" si="16"/>
        <v>0</v>
      </c>
      <c r="CR14" s="1002">
        <f t="shared" si="16"/>
        <v>0</v>
      </c>
      <c r="CS14" s="1002">
        <f t="shared" si="16"/>
        <v>0</v>
      </c>
      <c r="CT14" s="1002">
        <f t="shared" si="13"/>
        <v>0</v>
      </c>
      <c r="CU14" s="1002">
        <f t="shared" si="13"/>
        <v>0</v>
      </c>
      <c r="CV14" s="1002">
        <f t="shared" si="13"/>
        <v>0</v>
      </c>
      <c r="CW14" s="1002">
        <f t="shared" si="14"/>
        <v>0</v>
      </c>
      <c r="CX14" s="1002">
        <f t="shared" si="14"/>
        <v>0</v>
      </c>
      <c r="CY14" s="1002">
        <f t="shared" si="14"/>
        <v>0</v>
      </c>
      <c r="CZ14" s="1002">
        <f t="shared" si="14"/>
        <v>0</v>
      </c>
      <c r="DA14" s="1002">
        <f t="shared" si="14"/>
        <v>0</v>
      </c>
      <c r="DB14" s="1002">
        <f t="shared" si="14"/>
        <v>0</v>
      </c>
    </row>
    <row r="15" spans="1:106" ht="49.5" customHeight="1" x14ac:dyDescent="0.25">
      <c r="A15" s="1495"/>
      <c r="B15" s="1499"/>
      <c r="C15" s="1058" t="s">
        <v>4429</v>
      </c>
      <c r="D15" s="1008" t="s">
        <v>4601</v>
      </c>
      <c r="E15" s="1034">
        <v>510</v>
      </c>
      <c r="F15" s="1061" t="s">
        <v>4446</v>
      </c>
      <c r="G15" s="1002">
        <f t="shared" si="0"/>
        <v>32000000</v>
      </c>
      <c r="H15" s="1002"/>
      <c r="I15" s="1002"/>
      <c r="J15" s="1002"/>
      <c r="K15" s="1002">
        <v>1568554</v>
      </c>
      <c r="L15" s="1002"/>
      <c r="M15" s="1002"/>
      <c r="N15" s="1002"/>
      <c r="O15" s="1002"/>
      <c r="P15" s="1002"/>
      <c r="Q15" s="1002"/>
      <c r="R15" s="1002"/>
      <c r="S15" s="1002">
        <v>30431446</v>
      </c>
      <c r="T15" s="1002"/>
      <c r="U15" s="1002"/>
      <c r="V15" s="1002"/>
      <c r="W15" s="1002"/>
      <c r="X15" s="1002"/>
      <c r="Y15" s="1002"/>
      <c r="AA15" s="1005">
        <f t="shared" si="1"/>
        <v>0.65906246874999996</v>
      </c>
      <c r="AB15" s="1002">
        <f t="shared" si="2"/>
        <v>21089999</v>
      </c>
      <c r="AC15" s="1002"/>
      <c r="AD15" s="1002"/>
      <c r="AE15" s="1002"/>
      <c r="AF15" s="1002"/>
      <c r="AG15" s="1002"/>
      <c r="AH15" s="1002"/>
      <c r="AI15" s="1002"/>
      <c r="AJ15" s="1002"/>
      <c r="AK15" s="1002"/>
      <c r="AL15" s="1002"/>
      <c r="AM15" s="1002"/>
      <c r="AN15" s="1002">
        <f>+'[7]ENERO 2016'!$W$559</f>
        <v>21089999</v>
      </c>
      <c r="AO15" s="1002"/>
      <c r="AP15" s="1002"/>
      <c r="AQ15" s="1002"/>
      <c r="AR15" s="1002"/>
      <c r="AS15" s="1002"/>
      <c r="AT15" s="1002"/>
      <c r="AU15" s="1005">
        <f t="shared" si="3"/>
        <v>0.34093753125000004</v>
      </c>
      <c r="AV15" s="1002">
        <f t="shared" si="4"/>
        <v>10910001</v>
      </c>
      <c r="AW15" s="1002">
        <f t="shared" si="17"/>
        <v>0</v>
      </c>
      <c r="AX15" s="1002">
        <f t="shared" si="15"/>
        <v>0</v>
      </c>
      <c r="AY15" s="1002">
        <f t="shared" si="15"/>
        <v>0</v>
      </c>
      <c r="AZ15" s="1002">
        <f t="shared" si="6"/>
        <v>1568554</v>
      </c>
      <c r="BA15" s="1002">
        <f t="shared" si="6"/>
        <v>0</v>
      </c>
      <c r="BB15" s="1002">
        <f t="shared" si="6"/>
        <v>0</v>
      </c>
      <c r="BC15" s="1002">
        <f t="shared" si="6"/>
        <v>0</v>
      </c>
      <c r="BD15" s="1002">
        <f t="shared" si="6"/>
        <v>0</v>
      </c>
      <c r="BE15" s="1002">
        <f t="shared" si="6"/>
        <v>0</v>
      </c>
      <c r="BF15" s="1002">
        <f t="shared" si="6"/>
        <v>0</v>
      </c>
      <c r="BG15" s="1002">
        <f t="shared" si="6"/>
        <v>0</v>
      </c>
      <c r="BH15" s="1002">
        <f t="shared" si="6"/>
        <v>9341447</v>
      </c>
      <c r="BI15" s="1002">
        <f t="shared" si="6"/>
        <v>0</v>
      </c>
      <c r="BJ15" s="1002">
        <f t="shared" si="6"/>
        <v>0</v>
      </c>
      <c r="BK15" s="1002">
        <f t="shared" si="6"/>
        <v>0</v>
      </c>
      <c r="BL15" s="1002"/>
      <c r="BM15" s="1002"/>
      <c r="BN15" s="1002">
        <f t="shared" si="7"/>
        <v>0</v>
      </c>
      <c r="BO15" s="1005">
        <f t="shared" si="8"/>
        <v>0.65873334375000003</v>
      </c>
      <c r="BP15" s="1002">
        <f t="shared" si="9"/>
        <v>21079467</v>
      </c>
      <c r="BQ15" s="1002"/>
      <c r="BR15" s="1002"/>
      <c r="BS15" s="1002"/>
      <c r="BT15" s="1002"/>
      <c r="BU15" s="1002"/>
      <c r="BV15" s="1002"/>
      <c r="BW15" s="1002"/>
      <c r="BX15" s="1002"/>
      <c r="BY15" s="1002"/>
      <c r="BZ15" s="1002"/>
      <c r="CA15" s="1002"/>
      <c r="CB15" s="1002">
        <f>+'[7]ENERO 2016'!$H$557</f>
        <v>21079467</v>
      </c>
      <c r="CC15" s="1002"/>
      <c r="CD15" s="1002"/>
      <c r="CE15" s="1002"/>
      <c r="CF15" s="1002"/>
      <c r="CG15" s="1002"/>
      <c r="CH15" s="1002"/>
      <c r="CI15" s="1005">
        <f t="shared" si="10"/>
        <v>0.34126665624999997</v>
      </c>
      <c r="CJ15" s="1002">
        <f t="shared" si="11"/>
        <v>10920533</v>
      </c>
      <c r="CK15" s="1002">
        <f t="shared" si="12"/>
        <v>0</v>
      </c>
      <c r="CL15" s="1002">
        <f t="shared" si="12"/>
        <v>0</v>
      </c>
      <c r="CM15" s="1002">
        <f t="shared" si="12"/>
        <v>0</v>
      </c>
      <c r="CN15" s="1002">
        <f t="shared" si="12"/>
        <v>1568554</v>
      </c>
      <c r="CO15" s="1002">
        <f t="shared" si="12"/>
        <v>0</v>
      </c>
      <c r="CP15" s="1002">
        <f t="shared" si="12"/>
        <v>0</v>
      </c>
      <c r="CQ15" s="1002">
        <f t="shared" si="16"/>
        <v>0</v>
      </c>
      <c r="CR15" s="1002">
        <f t="shared" si="16"/>
        <v>0</v>
      </c>
      <c r="CS15" s="1002">
        <f t="shared" si="16"/>
        <v>0</v>
      </c>
      <c r="CT15" s="1002">
        <f t="shared" si="13"/>
        <v>0</v>
      </c>
      <c r="CU15" s="1002">
        <f t="shared" si="13"/>
        <v>0</v>
      </c>
      <c r="CV15" s="1002">
        <f t="shared" si="13"/>
        <v>9351979</v>
      </c>
      <c r="CW15" s="1002">
        <f t="shared" si="14"/>
        <v>0</v>
      </c>
      <c r="CX15" s="1002">
        <f t="shared" si="14"/>
        <v>0</v>
      </c>
      <c r="CY15" s="1002">
        <f t="shared" si="14"/>
        <v>0</v>
      </c>
      <c r="CZ15" s="1002">
        <f t="shared" si="14"/>
        <v>0</v>
      </c>
      <c r="DA15" s="1002">
        <f t="shared" si="14"/>
        <v>0</v>
      </c>
      <c r="DB15" s="1002">
        <f t="shared" si="14"/>
        <v>0</v>
      </c>
    </row>
    <row r="16" spans="1:106" ht="37.5" customHeight="1" x14ac:dyDescent="0.25">
      <c r="A16" s="1495"/>
      <c r="B16" s="1500"/>
      <c r="C16" s="1058" t="s">
        <v>4430</v>
      </c>
      <c r="D16" s="1008" t="s">
        <v>4595</v>
      </c>
      <c r="E16" s="1034">
        <v>510</v>
      </c>
      <c r="F16" s="1061" t="s">
        <v>4451</v>
      </c>
      <c r="G16" s="1002">
        <f t="shared" si="0"/>
        <v>4000000</v>
      </c>
      <c r="H16" s="1002"/>
      <c r="I16" s="1002"/>
      <c r="J16" s="1002"/>
      <c r="K16" s="1002"/>
      <c r="L16" s="1002"/>
      <c r="M16" s="1002"/>
      <c r="N16" s="1002"/>
      <c r="O16" s="1002"/>
      <c r="P16" s="1002"/>
      <c r="Q16" s="1002"/>
      <c r="R16" s="1002"/>
      <c r="S16" s="1002"/>
      <c r="T16" s="1002"/>
      <c r="U16" s="1002"/>
      <c r="V16" s="1002"/>
      <c r="W16" s="1002"/>
      <c r="X16" s="1002"/>
      <c r="Y16" s="1002">
        <v>4000000</v>
      </c>
      <c r="AA16" s="1005">
        <f t="shared" si="1"/>
        <v>0</v>
      </c>
      <c r="AB16" s="1002">
        <f t="shared" si="2"/>
        <v>0</v>
      </c>
      <c r="AC16" s="1002"/>
      <c r="AD16" s="1002"/>
      <c r="AE16" s="1002"/>
      <c r="AF16" s="1002"/>
      <c r="AG16" s="1002"/>
      <c r="AH16" s="1002"/>
      <c r="AI16" s="1002"/>
      <c r="AJ16" s="1002"/>
      <c r="AK16" s="1002"/>
      <c r="AL16" s="1002"/>
      <c r="AM16" s="1002"/>
      <c r="AN16" s="1002"/>
      <c r="AO16" s="1002"/>
      <c r="AP16" s="1002"/>
      <c r="AQ16" s="1002"/>
      <c r="AR16" s="1002"/>
      <c r="AS16" s="1002"/>
      <c r="AT16" s="1002"/>
      <c r="AU16" s="1005">
        <f t="shared" si="3"/>
        <v>1</v>
      </c>
      <c r="AV16" s="1002">
        <f t="shared" si="4"/>
        <v>4000000</v>
      </c>
      <c r="AW16" s="1002">
        <f t="shared" si="17"/>
        <v>0</v>
      </c>
      <c r="AX16" s="1002">
        <f t="shared" si="15"/>
        <v>0</v>
      </c>
      <c r="AY16" s="1002">
        <f t="shared" si="15"/>
        <v>0</v>
      </c>
      <c r="AZ16" s="1002">
        <f t="shared" si="6"/>
        <v>0</v>
      </c>
      <c r="BA16" s="1002">
        <f t="shared" si="6"/>
        <v>0</v>
      </c>
      <c r="BB16" s="1002">
        <f t="shared" si="6"/>
        <v>0</v>
      </c>
      <c r="BC16" s="1002">
        <f t="shared" si="6"/>
        <v>0</v>
      </c>
      <c r="BD16" s="1002">
        <f t="shared" si="6"/>
        <v>0</v>
      </c>
      <c r="BE16" s="1002">
        <f t="shared" si="6"/>
        <v>0</v>
      </c>
      <c r="BF16" s="1002">
        <f t="shared" si="6"/>
        <v>0</v>
      </c>
      <c r="BG16" s="1002">
        <f t="shared" si="6"/>
        <v>0</v>
      </c>
      <c r="BH16" s="1002">
        <f t="shared" si="6"/>
        <v>0</v>
      </c>
      <c r="BI16" s="1002">
        <f t="shared" si="6"/>
        <v>0</v>
      </c>
      <c r="BJ16" s="1002">
        <f t="shared" si="6"/>
        <v>0</v>
      </c>
      <c r="BK16" s="1002">
        <f t="shared" si="6"/>
        <v>0</v>
      </c>
      <c r="BL16" s="1002"/>
      <c r="BM16" s="1002"/>
      <c r="BN16" s="1002">
        <f t="shared" si="7"/>
        <v>4000000</v>
      </c>
      <c r="BO16" s="1005">
        <f t="shared" si="8"/>
        <v>0</v>
      </c>
      <c r="BP16" s="1002">
        <f t="shared" si="9"/>
        <v>0</v>
      </c>
      <c r="BQ16" s="1002"/>
      <c r="BR16" s="1002"/>
      <c r="BS16" s="1002"/>
      <c r="BT16" s="1002"/>
      <c r="BU16" s="1002"/>
      <c r="BV16" s="1002"/>
      <c r="BW16" s="1002"/>
      <c r="BX16" s="1002"/>
      <c r="BY16" s="1002"/>
      <c r="BZ16" s="1002"/>
      <c r="CA16" s="1002"/>
      <c r="CB16" s="1002"/>
      <c r="CC16" s="1002"/>
      <c r="CD16" s="1002"/>
      <c r="CE16" s="1002"/>
      <c r="CF16" s="1002"/>
      <c r="CG16" s="1002"/>
      <c r="CH16" s="1002"/>
      <c r="CI16" s="1005">
        <f t="shared" si="10"/>
        <v>1</v>
      </c>
      <c r="CJ16" s="1002">
        <f t="shared" si="11"/>
        <v>4000000</v>
      </c>
      <c r="CK16" s="1002">
        <f t="shared" si="12"/>
        <v>0</v>
      </c>
      <c r="CL16" s="1002">
        <f t="shared" si="12"/>
        <v>0</v>
      </c>
      <c r="CM16" s="1002">
        <f t="shared" si="12"/>
        <v>0</v>
      </c>
      <c r="CN16" s="1002">
        <f t="shared" si="12"/>
        <v>0</v>
      </c>
      <c r="CO16" s="1002">
        <f t="shared" si="12"/>
        <v>0</v>
      </c>
      <c r="CP16" s="1002">
        <f t="shared" si="12"/>
        <v>0</v>
      </c>
      <c r="CQ16" s="1002">
        <f t="shared" si="16"/>
        <v>0</v>
      </c>
      <c r="CR16" s="1002">
        <f t="shared" si="16"/>
        <v>0</v>
      </c>
      <c r="CS16" s="1002">
        <f t="shared" si="16"/>
        <v>0</v>
      </c>
      <c r="CT16" s="1002">
        <f t="shared" si="13"/>
        <v>0</v>
      </c>
      <c r="CU16" s="1002">
        <f t="shared" si="13"/>
        <v>0</v>
      </c>
      <c r="CV16" s="1002">
        <f t="shared" si="13"/>
        <v>0</v>
      </c>
      <c r="CW16" s="1002">
        <f t="shared" si="14"/>
        <v>0</v>
      </c>
      <c r="CX16" s="1002">
        <f t="shared" si="14"/>
        <v>0</v>
      </c>
      <c r="CY16" s="1002">
        <f t="shared" si="14"/>
        <v>0</v>
      </c>
      <c r="CZ16" s="1002">
        <f t="shared" si="14"/>
        <v>0</v>
      </c>
      <c r="DA16" s="1002">
        <f t="shared" si="14"/>
        <v>0</v>
      </c>
      <c r="DB16" s="1002">
        <f t="shared" si="14"/>
        <v>4000000</v>
      </c>
    </row>
    <row r="17" spans="1:106" ht="48" customHeight="1" x14ac:dyDescent="0.25">
      <c r="A17" s="1495"/>
      <c r="B17" s="1498" t="s">
        <v>4303</v>
      </c>
      <c r="C17" s="1058" t="s">
        <v>4360</v>
      </c>
      <c r="D17" s="1008" t="s">
        <v>4479</v>
      </c>
      <c r="E17" s="1034">
        <v>510</v>
      </c>
      <c r="F17" s="1061" t="s">
        <v>4446</v>
      </c>
      <c r="G17" s="1002">
        <f t="shared" si="0"/>
        <v>17000000</v>
      </c>
      <c r="H17" s="1002"/>
      <c r="I17" s="1002"/>
      <c r="J17" s="1002"/>
      <c r="K17" s="1002">
        <v>17000000</v>
      </c>
      <c r="L17" s="1002"/>
      <c r="M17" s="1002"/>
      <c r="N17" s="1002"/>
      <c r="O17" s="1002"/>
      <c r="P17" s="1002"/>
      <c r="Q17" s="1002"/>
      <c r="R17" s="1002"/>
      <c r="S17" s="1002"/>
      <c r="T17" s="1002"/>
      <c r="U17" s="1002"/>
      <c r="V17" s="1002"/>
      <c r="W17" s="1002"/>
      <c r="X17" s="1002"/>
      <c r="Y17" s="1002"/>
      <c r="AA17" s="1005">
        <f t="shared" si="1"/>
        <v>0</v>
      </c>
      <c r="AB17" s="1002">
        <f t="shared" si="2"/>
        <v>0</v>
      </c>
      <c r="AC17" s="1002"/>
      <c r="AD17" s="1002"/>
      <c r="AE17" s="1002"/>
      <c r="AF17" s="1002"/>
      <c r="AG17" s="1002"/>
      <c r="AH17" s="1002"/>
      <c r="AI17" s="1002"/>
      <c r="AJ17" s="1002"/>
      <c r="AK17" s="1002"/>
      <c r="AL17" s="1002"/>
      <c r="AM17" s="1002"/>
      <c r="AN17" s="1002"/>
      <c r="AO17" s="1002"/>
      <c r="AP17" s="1002"/>
      <c r="AQ17" s="1002"/>
      <c r="AR17" s="1002"/>
      <c r="AS17" s="1002"/>
      <c r="AT17" s="1002"/>
      <c r="AU17" s="1005">
        <f t="shared" si="3"/>
        <v>1</v>
      </c>
      <c r="AV17" s="1002">
        <f t="shared" si="4"/>
        <v>17000000</v>
      </c>
      <c r="AW17" s="1002">
        <f t="shared" si="17"/>
        <v>0</v>
      </c>
      <c r="AX17" s="1002">
        <f t="shared" si="15"/>
        <v>0</v>
      </c>
      <c r="AY17" s="1002">
        <f t="shared" si="15"/>
        <v>0</v>
      </c>
      <c r="AZ17" s="1002">
        <f t="shared" si="6"/>
        <v>17000000</v>
      </c>
      <c r="BA17" s="1002">
        <f t="shared" si="6"/>
        <v>0</v>
      </c>
      <c r="BB17" s="1002">
        <f>+M17-AH17</f>
        <v>0</v>
      </c>
      <c r="BC17" s="1002">
        <f t="shared" si="6"/>
        <v>0</v>
      </c>
      <c r="BD17" s="1002">
        <f t="shared" si="6"/>
        <v>0</v>
      </c>
      <c r="BE17" s="1002">
        <f t="shared" si="6"/>
        <v>0</v>
      </c>
      <c r="BF17" s="1002">
        <f t="shared" si="6"/>
        <v>0</v>
      </c>
      <c r="BG17" s="1002">
        <f t="shared" si="6"/>
        <v>0</v>
      </c>
      <c r="BH17" s="1002">
        <f t="shared" si="6"/>
        <v>0</v>
      </c>
      <c r="BI17" s="1002">
        <f t="shared" si="6"/>
        <v>0</v>
      </c>
      <c r="BJ17" s="1002">
        <f t="shared" si="6"/>
        <v>0</v>
      </c>
      <c r="BK17" s="1002">
        <f t="shared" si="6"/>
        <v>0</v>
      </c>
      <c r="BL17" s="1002"/>
      <c r="BM17" s="1002"/>
      <c r="BN17" s="1002">
        <f t="shared" si="7"/>
        <v>0</v>
      </c>
      <c r="BO17" s="1005">
        <f t="shared" si="8"/>
        <v>0</v>
      </c>
      <c r="BP17" s="1002">
        <f t="shared" si="9"/>
        <v>0</v>
      </c>
      <c r="BQ17" s="1002"/>
      <c r="BR17" s="1002"/>
      <c r="BS17" s="1002"/>
      <c r="BT17" s="1002"/>
      <c r="BU17" s="1002"/>
      <c r="BV17" s="1002"/>
      <c r="BW17" s="1002"/>
      <c r="BX17" s="1002"/>
      <c r="BY17" s="1002"/>
      <c r="BZ17" s="1002"/>
      <c r="CA17" s="1002"/>
      <c r="CB17" s="1002"/>
      <c r="CC17" s="1002"/>
      <c r="CD17" s="1002"/>
      <c r="CE17" s="1002"/>
      <c r="CF17" s="1002"/>
      <c r="CG17" s="1002"/>
      <c r="CH17" s="1002"/>
      <c r="CI17" s="1005">
        <f t="shared" si="10"/>
        <v>1</v>
      </c>
      <c r="CJ17" s="1002">
        <f t="shared" si="11"/>
        <v>17000000</v>
      </c>
      <c r="CK17" s="1002">
        <f t="shared" si="12"/>
        <v>0</v>
      </c>
      <c r="CL17" s="1002">
        <f t="shared" si="12"/>
        <v>0</v>
      </c>
      <c r="CM17" s="1002">
        <f t="shared" si="12"/>
        <v>0</v>
      </c>
      <c r="CN17" s="1002">
        <f t="shared" si="12"/>
        <v>17000000</v>
      </c>
      <c r="CO17" s="1002">
        <f t="shared" si="12"/>
        <v>0</v>
      </c>
      <c r="CP17" s="1002">
        <f t="shared" si="12"/>
        <v>0</v>
      </c>
      <c r="CQ17" s="1002">
        <f t="shared" si="16"/>
        <v>0</v>
      </c>
      <c r="CR17" s="1002">
        <f t="shared" si="16"/>
        <v>0</v>
      </c>
      <c r="CS17" s="1002">
        <f>+P17-BY17</f>
        <v>0</v>
      </c>
      <c r="CT17" s="1002">
        <f t="shared" si="13"/>
        <v>0</v>
      </c>
      <c r="CU17" s="1002">
        <f t="shared" si="13"/>
        <v>0</v>
      </c>
      <c r="CV17" s="1002">
        <f t="shared" si="13"/>
        <v>0</v>
      </c>
      <c r="CW17" s="1002">
        <f t="shared" si="14"/>
        <v>0</v>
      </c>
      <c r="CX17" s="1002">
        <f t="shared" si="14"/>
        <v>0</v>
      </c>
      <c r="CY17" s="1002">
        <f t="shared" si="14"/>
        <v>0</v>
      </c>
      <c r="CZ17" s="1002">
        <f t="shared" si="14"/>
        <v>0</v>
      </c>
      <c r="DA17" s="1002">
        <f>+X17-CG17</f>
        <v>0</v>
      </c>
      <c r="DB17" s="1002">
        <f t="shared" si="14"/>
        <v>0</v>
      </c>
    </row>
    <row r="18" spans="1:106" ht="28.5" customHeight="1" x14ac:dyDescent="0.25">
      <c r="A18" s="1496"/>
      <c r="B18" s="1500"/>
      <c r="C18" s="1058" t="s">
        <v>4431</v>
      </c>
      <c r="D18" s="1008" t="s">
        <v>4480</v>
      </c>
      <c r="E18" s="1034">
        <v>510</v>
      </c>
      <c r="F18" s="1061" t="s">
        <v>4605</v>
      </c>
      <c r="G18" s="1002">
        <f t="shared" si="0"/>
        <v>61000000</v>
      </c>
      <c r="H18" s="1002"/>
      <c r="I18" s="1002"/>
      <c r="J18" s="1002"/>
      <c r="K18" s="1002">
        <v>40000000</v>
      </c>
      <c r="L18" s="1002"/>
      <c r="M18" s="1002"/>
      <c r="N18" s="1002"/>
      <c r="O18" s="1002"/>
      <c r="P18" s="1002"/>
      <c r="Q18" s="1002"/>
      <c r="R18" s="1002"/>
      <c r="S18" s="1002"/>
      <c r="T18" s="1002"/>
      <c r="U18" s="1002"/>
      <c r="V18" s="1002"/>
      <c r="W18" s="1002"/>
      <c r="X18" s="1002"/>
      <c r="Y18" s="1002">
        <v>21000000</v>
      </c>
      <c r="AA18" s="1005">
        <f t="shared" si="1"/>
        <v>0.47509114754098358</v>
      </c>
      <c r="AB18" s="1002">
        <f t="shared" si="2"/>
        <v>28980560</v>
      </c>
      <c r="AC18" s="1002"/>
      <c r="AD18" s="1002"/>
      <c r="AE18" s="1002"/>
      <c r="AF18" s="1002">
        <f>+'[7]ENERO 2016'!$O$580</f>
        <v>28980560</v>
      </c>
      <c r="AG18" s="1002"/>
      <c r="AH18" s="1002"/>
      <c r="AI18" s="1002"/>
      <c r="AJ18" s="1002"/>
      <c r="AK18" s="1002"/>
      <c r="AL18" s="1002"/>
      <c r="AM18" s="1002"/>
      <c r="AN18" s="1002"/>
      <c r="AO18" s="1002"/>
      <c r="AP18" s="1002"/>
      <c r="AQ18" s="1002"/>
      <c r="AR18" s="1002"/>
      <c r="AS18" s="1002"/>
      <c r="AT18" s="1002"/>
      <c r="AU18" s="1005">
        <f t="shared" si="3"/>
        <v>0.52490885245901642</v>
      </c>
      <c r="AV18" s="1002">
        <f t="shared" si="4"/>
        <v>32019440</v>
      </c>
      <c r="AW18" s="1002">
        <f t="shared" si="17"/>
        <v>0</v>
      </c>
      <c r="AX18" s="1002">
        <f t="shared" si="15"/>
        <v>0</v>
      </c>
      <c r="AY18" s="1002">
        <f t="shared" si="15"/>
        <v>0</v>
      </c>
      <c r="AZ18" s="1002">
        <f t="shared" si="6"/>
        <v>11019440</v>
      </c>
      <c r="BA18" s="1002">
        <f t="shared" si="6"/>
        <v>0</v>
      </c>
      <c r="BB18" s="1002">
        <f t="shared" si="6"/>
        <v>0</v>
      </c>
      <c r="BC18" s="1002">
        <f t="shared" si="6"/>
        <v>0</v>
      </c>
      <c r="BD18" s="1002">
        <f t="shared" si="6"/>
        <v>0</v>
      </c>
      <c r="BE18" s="1002">
        <f t="shared" si="6"/>
        <v>0</v>
      </c>
      <c r="BF18" s="1002">
        <f t="shared" si="6"/>
        <v>0</v>
      </c>
      <c r="BG18" s="1002">
        <f t="shared" si="6"/>
        <v>0</v>
      </c>
      <c r="BH18" s="1002">
        <f t="shared" si="6"/>
        <v>0</v>
      </c>
      <c r="BI18" s="1002">
        <f t="shared" si="6"/>
        <v>0</v>
      </c>
      <c r="BJ18" s="1002">
        <f t="shared" si="6"/>
        <v>0</v>
      </c>
      <c r="BK18" s="1002">
        <f t="shared" si="6"/>
        <v>0</v>
      </c>
      <c r="BL18" s="1002"/>
      <c r="BM18" s="1002"/>
      <c r="BN18" s="1002">
        <f t="shared" si="7"/>
        <v>21000000</v>
      </c>
      <c r="BO18" s="1005">
        <f t="shared" si="8"/>
        <v>0.3621146557377049</v>
      </c>
      <c r="BP18" s="1002">
        <f t="shared" si="9"/>
        <v>22088994</v>
      </c>
      <c r="BQ18" s="1002"/>
      <c r="BR18" s="1002"/>
      <c r="BS18" s="1002"/>
      <c r="BT18" s="1002">
        <f>+'[7]ENERO 2016'!$H$578</f>
        <v>22088994</v>
      </c>
      <c r="BU18" s="1002"/>
      <c r="BV18" s="1002"/>
      <c r="BW18" s="1002"/>
      <c r="BX18" s="1002"/>
      <c r="BY18" s="1002"/>
      <c r="BZ18" s="1002"/>
      <c r="CA18" s="1002"/>
      <c r="CB18" s="1002"/>
      <c r="CC18" s="1002"/>
      <c r="CD18" s="1002"/>
      <c r="CE18" s="1002"/>
      <c r="CF18" s="1002"/>
      <c r="CG18" s="1002"/>
      <c r="CH18" s="1002"/>
      <c r="CI18" s="1005">
        <f t="shared" si="10"/>
        <v>0.63788534426229515</v>
      </c>
      <c r="CJ18" s="1002">
        <f t="shared" si="11"/>
        <v>38911006</v>
      </c>
      <c r="CK18" s="1002">
        <f t="shared" si="12"/>
        <v>0</v>
      </c>
      <c r="CL18" s="1002">
        <f t="shared" si="12"/>
        <v>0</v>
      </c>
      <c r="CM18" s="1002">
        <f t="shared" si="12"/>
        <v>0</v>
      </c>
      <c r="CN18" s="1002">
        <f t="shared" si="12"/>
        <v>17911006</v>
      </c>
      <c r="CO18" s="1002">
        <f t="shared" si="12"/>
        <v>0</v>
      </c>
      <c r="CP18" s="1002">
        <f>M18-BV18</f>
        <v>0</v>
      </c>
      <c r="CQ18" s="1002">
        <f t="shared" si="16"/>
        <v>0</v>
      </c>
      <c r="CR18" s="1002">
        <f t="shared" si="16"/>
        <v>0</v>
      </c>
      <c r="CS18" s="1002">
        <f t="shared" si="16"/>
        <v>0</v>
      </c>
      <c r="CT18" s="1002">
        <f t="shared" si="13"/>
        <v>0</v>
      </c>
      <c r="CU18" s="1002">
        <f t="shared" si="13"/>
        <v>0</v>
      </c>
      <c r="CV18" s="1002">
        <f t="shared" si="13"/>
        <v>0</v>
      </c>
      <c r="CW18" s="1002">
        <f t="shared" si="14"/>
        <v>0</v>
      </c>
      <c r="CX18" s="1002">
        <f t="shared" si="14"/>
        <v>0</v>
      </c>
      <c r="CY18" s="1002">
        <f t="shared" si="14"/>
        <v>0</v>
      </c>
      <c r="CZ18" s="1002">
        <f t="shared" si="14"/>
        <v>0</v>
      </c>
      <c r="DA18" s="1002">
        <f t="shared" si="14"/>
        <v>0</v>
      </c>
      <c r="DB18" s="1002">
        <f t="shared" si="14"/>
        <v>21000000</v>
      </c>
    </row>
    <row r="19" spans="1:106" s="948" customFormat="1" ht="28.5" customHeight="1" thickBot="1" x14ac:dyDescent="0.3">
      <c r="A19" s="1028"/>
      <c r="B19" s="1510" t="s">
        <v>4317</v>
      </c>
      <c r="C19" s="1511"/>
      <c r="D19" s="1511"/>
      <c r="E19" s="1512"/>
      <c r="F19" s="1042"/>
      <c r="G19" s="1046">
        <f t="shared" ref="G19:Y19" si="18">SUM(G4:G18)</f>
        <v>1350576315</v>
      </c>
      <c r="H19" s="1046">
        <f t="shared" si="18"/>
        <v>0</v>
      </c>
      <c r="I19" s="1046">
        <f t="shared" si="18"/>
        <v>450000000</v>
      </c>
      <c r="J19" s="1046">
        <f t="shared" si="18"/>
        <v>0</v>
      </c>
      <c r="K19" s="1046">
        <f t="shared" si="18"/>
        <v>749568554</v>
      </c>
      <c r="L19" s="1046">
        <f t="shared" si="18"/>
        <v>0</v>
      </c>
      <c r="M19" s="1046">
        <f t="shared" si="18"/>
        <v>0</v>
      </c>
      <c r="N19" s="1046">
        <f t="shared" si="18"/>
        <v>0</v>
      </c>
      <c r="O19" s="1046">
        <f t="shared" si="18"/>
        <v>0</v>
      </c>
      <c r="P19" s="1046">
        <f t="shared" si="18"/>
        <v>0</v>
      </c>
      <c r="Q19" s="1046">
        <f t="shared" si="18"/>
        <v>0</v>
      </c>
      <c r="R19" s="1046">
        <f t="shared" si="18"/>
        <v>0</v>
      </c>
      <c r="S19" s="1046">
        <f t="shared" si="18"/>
        <v>30431446</v>
      </c>
      <c r="T19" s="1046">
        <f t="shared" si="18"/>
        <v>0</v>
      </c>
      <c r="U19" s="1046">
        <f t="shared" si="18"/>
        <v>0</v>
      </c>
      <c r="V19" s="1046">
        <f t="shared" si="18"/>
        <v>0</v>
      </c>
      <c r="W19" s="1046">
        <f t="shared" si="18"/>
        <v>0</v>
      </c>
      <c r="X19" s="1046">
        <f t="shared" si="18"/>
        <v>0</v>
      </c>
      <c r="Y19" s="1046">
        <f t="shared" si="18"/>
        <v>120576315</v>
      </c>
      <c r="Z19" s="1009"/>
      <c r="AA19" s="1006">
        <f t="shared" si="1"/>
        <v>0.15885791170564101</v>
      </c>
      <c r="AB19" s="1015">
        <f>SUM(AB4:AB18)</f>
        <v>214549733</v>
      </c>
      <c r="AC19" s="1015">
        <f>SUM(AC4:AC18)</f>
        <v>0</v>
      </c>
      <c r="AD19" s="1015">
        <f t="shared" ref="AD19:AT19" si="19">SUM(AD4:AD18)</f>
        <v>6621400</v>
      </c>
      <c r="AE19" s="1015">
        <f t="shared" si="19"/>
        <v>0</v>
      </c>
      <c r="AF19" s="1015">
        <f t="shared" si="19"/>
        <v>159299859</v>
      </c>
      <c r="AG19" s="1015">
        <f t="shared" si="19"/>
        <v>0</v>
      </c>
      <c r="AH19" s="1015">
        <f t="shared" si="19"/>
        <v>0</v>
      </c>
      <c r="AI19" s="1015">
        <f t="shared" si="19"/>
        <v>0</v>
      </c>
      <c r="AJ19" s="1015">
        <f t="shared" si="19"/>
        <v>0</v>
      </c>
      <c r="AK19" s="1015">
        <f t="shared" si="19"/>
        <v>0</v>
      </c>
      <c r="AL19" s="1015">
        <f t="shared" si="19"/>
        <v>0</v>
      </c>
      <c r="AM19" s="1015">
        <f t="shared" si="19"/>
        <v>0</v>
      </c>
      <c r="AN19" s="1015">
        <f t="shared" si="19"/>
        <v>21089999</v>
      </c>
      <c r="AO19" s="1015">
        <f t="shared" si="19"/>
        <v>0</v>
      </c>
      <c r="AP19" s="1015">
        <f t="shared" si="19"/>
        <v>0</v>
      </c>
      <c r="AQ19" s="1015">
        <f t="shared" si="19"/>
        <v>0</v>
      </c>
      <c r="AR19" s="1015">
        <f t="shared" si="19"/>
        <v>0</v>
      </c>
      <c r="AS19" s="1015">
        <f t="shared" si="19"/>
        <v>0</v>
      </c>
      <c r="AT19" s="1015">
        <f t="shared" si="19"/>
        <v>27538475</v>
      </c>
      <c r="AU19" s="1004">
        <f t="shared" si="3"/>
        <v>0.84114208829435899</v>
      </c>
      <c r="AV19" s="1015">
        <f>SUM(AV4:AV18)</f>
        <v>1136026582</v>
      </c>
      <c r="AW19" s="1015">
        <f t="shared" ref="AW19:BN19" si="20">SUM(AW4:AW18)</f>
        <v>0</v>
      </c>
      <c r="AX19" s="1015">
        <f t="shared" si="20"/>
        <v>443378600</v>
      </c>
      <c r="AY19" s="1015">
        <f t="shared" si="20"/>
        <v>0</v>
      </c>
      <c r="AZ19" s="1015">
        <f t="shared" si="20"/>
        <v>590268695</v>
      </c>
      <c r="BA19" s="1015">
        <f t="shared" si="20"/>
        <v>0</v>
      </c>
      <c r="BB19" s="1015">
        <f t="shared" si="20"/>
        <v>0</v>
      </c>
      <c r="BC19" s="1015">
        <f t="shared" si="20"/>
        <v>0</v>
      </c>
      <c r="BD19" s="1015">
        <f t="shared" si="20"/>
        <v>0</v>
      </c>
      <c r="BE19" s="1015">
        <f t="shared" si="20"/>
        <v>0</v>
      </c>
      <c r="BF19" s="1015">
        <f t="shared" si="20"/>
        <v>0</v>
      </c>
      <c r="BG19" s="1015">
        <f t="shared" si="20"/>
        <v>0</v>
      </c>
      <c r="BH19" s="1015">
        <f t="shared" si="20"/>
        <v>9341447</v>
      </c>
      <c r="BI19" s="1015">
        <f t="shared" si="20"/>
        <v>0</v>
      </c>
      <c r="BJ19" s="1015">
        <f t="shared" si="20"/>
        <v>0</v>
      </c>
      <c r="BK19" s="1015">
        <f t="shared" si="20"/>
        <v>0</v>
      </c>
      <c r="BL19" s="1015">
        <f t="shared" si="20"/>
        <v>0</v>
      </c>
      <c r="BM19" s="1015">
        <f t="shared" si="20"/>
        <v>0</v>
      </c>
      <c r="BN19" s="1015">
        <f t="shared" si="20"/>
        <v>93037840</v>
      </c>
      <c r="BO19" s="1004">
        <f t="shared" si="8"/>
        <v>0.13279806035988423</v>
      </c>
      <c r="BP19" s="1015">
        <f>SUM(BP4:BP18)</f>
        <v>179353915</v>
      </c>
      <c r="BQ19" s="1015">
        <f>SUM(BQ4:BQ18)</f>
        <v>0</v>
      </c>
      <c r="BR19" s="1015">
        <f t="shared" ref="BR19:CH19" si="21">SUM(BR4:BR18)</f>
        <v>6621400</v>
      </c>
      <c r="BS19" s="1015">
        <f t="shared" si="21"/>
        <v>0</v>
      </c>
      <c r="BT19" s="1015">
        <f t="shared" si="21"/>
        <v>151653048</v>
      </c>
      <c r="BU19" s="1015">
        <f t="shared" si="21"/>
        <v>0</v>
      </c>
      <c r="BV19" s="1015">
        <f t="shared" si="21"/>
        <v>0</v>
      </c>
      <c r="BW19" s="1015">
        <f t="shared" si="21"/>
        <v>0</v>
      </c>
      <c r="BX19" s="1015">
        <f t="shared" si="21"/>
        <v>0</v>
      </c>
      <c r="BY19" s="1015">
        <f t="shared" si="21"/>
        <v>0</v>
      </c>
      <c r="BZ19" s="1015">
        <f t="shared" si="21"/>
        <v>0</v>
      </c>
      <c r="CA19" s="1015">
        <f t="shared" si="21"/>
        <v>0</v>
      </c>
      <c r="CB19" s="1015">
        <f t="shared" si="21"/>
        <v>21079467</v>
      </c>
      <c r="CC19" s="1015">
        <f t="shared" si="21"/>
        <v>0</v>
      </c>
      <c r="CD19" s="1015">
        <f t="shared" si="21"/>
        <v>0</v>
      </c>
      <c r="CE19" s="1015">
        <f t="shared" si="21"/>
        <v>0</v>
      </c>
      <c r="CF19" s="1015">
        <f t="shared" si="21"/>
        <v>0</v>
      </c>
      <c r="CG19" s="1015">
        <f t="shared" si="21"/>
        <v>0</v>
      </c>
      <c r="CH19" s="1015">
        <f t="shared" si="21"/>
        <v>0</v>
      </c>
      <c r="CI19" s="1004">
        <f t="shared" si="10"/>
        <v>0.86720193964011583</v>
      </c>
      <c r="CJ19" s="1015">
        <f>SUM(CJ4:CJ18)</f>
        <v>1171222400</v>
      </c>
      <c r="CK19" s="1015">
        <f>SUM(CK4:CK18)</f>
        <v>0</v>
      </c>
      <c r="CL19" s="1015">
        <f t="shared" ref="CL19:DB19" si="22">SUM(CL4:CL18)</f>
        <v>443378600</v>
      </c>
      <c r="CM19" s="1015">
        <f t="shared" si="22"/>
        <v>0</v>
      </c>
      <c r="CN19" s="1015">
        <f t="shared" si="22"/>
        <v>597915506</v>
      </c>
      <c r="CO19" s="1015">
        <f t="shared" si="22"/>
        <v>0</v>
      </c>
      <c r="CP19" s="1015">
        <f t="shared" si="22"/>
        <v>0</v>
      </c>
      <c r="CQ19" s="1015">
        <f t="shared" si="22"/>
        <v>0</v>
      </c>
      <c r="CR19" s="1015">
        <f t="shared" si="22"/>
        <v>0</v>
      </c>
      <c r="CS19" s="1015">
        <f t="shared" si="22"/>
        <v>0</v>
      </c>
      <c r="CT19" s="1015">
        <f t="shared" si="22"/>
        <v>0</v>
      </c>
      <c r="CU19" s="1015">
        <f t="shared" si="22"/>
        <v>0</v>
      </c>
      <c r="CV19" s="1015">
        <f t="shared" si="22"/>
        <v>9351979</v>
      </c>
      <c r="CW19" s="1015">
        <f t="shared" si="22"/>
        <v>0</v>
      </c>
      <c r="CX19" s="1015">
        <f t="shared" si="22"/>
        <v>0</v>
      </c>
      <c r="CY19" s="1015">
        <f t="shared" si="22"/>
        <v>0</v>
      </c>
      <c r="CZ19" s="1015">
        <f t="shared" si="22"/>
        <v>0</v>
      </c>
      <c r="DA19" s="1015">
        <f t="shared" si="22"/>
        <v>0</v>
      </c>
      <c r="DB19" s="1019">
        <f t="shared" si="22"/>
        <v>120576315</v>
      </c>
    </row>
    <row r="20" spans="1:106" ht="41.25" customHeight="1" thickTop="1" x14ac:dyDescent="0.25">
      <c r="A20" s="1043" t="s">
        <v>4465</v>
      </c>
      <c r="B20" s="1513" t="s">
        <v>4304</v>
      </c>
      <c r="C20" s="1058" t="s">
        <v>4328</v>
      </c>
      <c r="D20" s="1008" t="s">
        <v>4568</v>
      </c>
      <c r="E20" s="1034">
        <v>410</v>
      </c>
      <c r="F20" s="1064" t="s">
        <v>3350</v>
      </c>
      <c r="G20" s="1002">
        <f t="shared" ref="G20:G55" si="23">SUM(H20:Y20)</f>
        <v>450000000</v>
      </c>
      <c r="H20" s="1007"/>
      <c r="I20" s="1002">
        <v>450000000</v>
      </c>
      <c r="J20" s="988"/>
      <c r="K20" s="1002"/>
      <c r="L20" s="1007"/>
      <c r="M20" s="988"/>
      <c r="N20" s="988"/>
      <c r="O20" s="988"/>
      <c r="P20" s="988"/>
      <c r="Q20" s="875"/>
      <c r="R20" s="988"/>
      <c r="S20" s="988"/>
      <c r="T20" s="988"/>
      <c r="U20" s="988"/>
      <c r="V20" s="988"/>
      <c r="W20" s="988"/>
      <c r="X20" s="988"/>
      <c r="Y20" s="988"/>
      <c r="AA20" s="1039">
        <f t="shared" si="1"/>
        <v>0</v>
      </c>
      <c r="AB20" s="1002">
        <f t="shared" ref="AB20:AB55" si="24">SUM(AC20:AT20)</f>
        <v>0</v>
      </c>
      <c r="AC20" s="1002"/>
      <c r="AD20" s="1002"/>
      <c r="AE20" s="1002"/>
      <c r="AF20" s="1002"/>
      <c r="AG20" s="1002"/>
      <c r="AH20" s="1002"/>
      <c r="AI20" s="1002"/>
      <c r="AJ20" s="1002"/>
      <c r="AK20" s="1002"/>
      <c r="AL20" s="1002"/>
      <c r="AM20" s="1002"/>
      <c r="AN20" s="1002"/>
      <c r="AO20" s="1002"/>
      <c r="AP20" s="1002"/>
      <c r="AQ20" s="1002"/>
      <c r="AR20" s="1002"/>
      <c r="AS20" s="1002"/>
      <c r="AT20" s="1002"/>
      <c r="AU20" s="1005">
        <f t="shared" si="3"/>
        <v>1</v>
      </c>
      <c r="AV20" s="1002">
        <f t="shared" ref="AV20:AV55" si="25">SUM(AW20:BN20)</f>
        <v>450000000</v>
      </c>
      <c r="AW20" s="1002">
        <f>H20-AC20</f>
        <v>0</v>
      </c>
      <c r="AX20" s="1002">
        <f>I20-AD20</f>
        <v>450000000</v>
      </c>
      <c r="AY20" s="1002">
        <f>J20-AE20</f>
        <v>0</v>
      </c>
      <c r="AZ20" s="1002">
        <f t="shared" ref="AZ20:BK34" si="26">+K20-AF20</f>
        <v>0</v>
      </c>
      <c r="BA20" s="1002">
        <f t="shared" si="26"/>
        <v>0</v>
      </c>
      <c r="BB20" s="1002">
        <f t="shared" si="26"/>
        <v>0</v>
      </c>
      <c r="BC20" s="1002">
        <f t="shared" si="26"/>
        <v>0</v>
      </c>
      <c r="BD20" s="1002">
        <f t="shared" si="26"/>
        <v>0</v>
      </c>
      <c r="BE20" s="1002">
        <f t="shared" si="26"/>
        <v>0</v>
      </c>
      <c r="BF20" s="1002">
        <f t="shared" si="26"/>
        <v>0</v>
      </c>
      <c r="BG20" s="1002">
        <f t="shared" si="26"/>
        <v>0</v>
      </c>
      <c r="BH20" s="1002">
        <f t="shared" si="26"/>
        <v>0</v>
      </c>
      <c r="BI20" s="1002">
        <f t="shared" si="26"/>
        <v>0</v>
      </c>
      <c r="BJ20" s="1002">
        <f t="shared" si="26"/>
        <v>0</v>
      </c>
      <c r="BK20" s="1002">
        <f t="shared" si="26"/>
        <v>0</v>
      </c>
      <c r="BL20" s="1002"/>
      <c r="BM20" s="1002"/>
      <c r="BN20" s="1002">
        <f t="shared" ref="BN20:BN55" si="27">+Y20-AT20</f>
        <v>0</v>
      </c>
      <c r="BO20" s="1005">
        <f t="shared" si="8"/>
        <v>0</v>
      </c>
      <c r="BP20" s="1002">
        <f t="shared" ref="BP20:BP55" si="28">SUM(BQ20:CH20)</f>
        <v>0</v>
      </c>
      <c r="BQ20" s="1002"/>
      <c r="BR20" s="1002"/>
      <c r="BS20" s="1002"/>
      <c r="BT20" s="1002"/>
      <c r="BU20" s="1002"/>
      <c r="BV20" s="1002"/>
      <c r="BW20" s="1002"/>
      <c r="BX20" s="1002"/>
      <c r="BY20" s="1002"/>
      <c r="BZ20" s="1002"/>
      <c r="CA20" s="1002"/>
      <c r="CB20" s="1002"/>
      <c r="CC20" s="1002"/>
      <c r="CD20" s="1002"/>
      <c r="CE20" s="1002"/>
      <c r="CF20" s="1002"/>
      <c r="CG20" s="1002"/>
      <c r="CH20" s="1002"/>
      <c r="CI20" s="1005">
        <f t="shared" si="10"/>
        <v>1</v>
      </c>
      <c r="CJ20" s="1002">
        <f t="shared" ref="CJ20:CJ55" si="29">SUM(CK20:DB20)</f>
        <v>450000000</v>
      </c>
      <c r="CK20" s="1002">
        <f t="shared" ref="CK20:CS35" si="30">H20-BQ20</f>
        <v>0</v>
      </c>
      <c r="CL20" s="1002">
        <f t="shared" si="30"/>
        <v>450000000</v>
      </c>
      <c r="CM20" s="1002">
        <f t="shared" si="30"/>
        <v>0</v>
      </c>
      <c r="CN20" s="1002">
        <f t="shared" si="30"/>
        <v>0</v>
      </c>
      <c r="CO20" s="1002">
        <f t="shared" si="30"/>
        <v>0</v>
      </c>
      <c r="CP20" s="1002">
        <f t="shared" si="30"/>
        <v>0</v>
      </c>
      <c r="CQ20" s="1002">
        <f>+N20-BW20</f>
        <v>0</v>
      </c>
      <c r="CR20" s="1002">
        <f>+O20-BX20</f>
        <v>0</v>
      </c>
      <c r="CS20" s="1002">
        <f>+P20-BY20</f>
        <v>0</v>
      </c>
      <c r="CT20" s="1002">
        <f t="shared" ref="CT20:DB35" si="31">Q20-BZ20</f>
        <v>0</v>
      </c>
      <c r="CU20" s="1002">
        <f t="shared" si="31"/>
        <v>0</v>
      </c>
      <c r="CV20" s="1002">
        <f t="shared" si="31"/>
        <v>0</v>
      </c>
      <c r="CW20" s="1002">
        <f t="shared" ref="CW20:DB28" si="32">+T20-CC20</f>
        <v>0</v>
      </c>
      <c r="CX20" s="1002">
        <f t="shared" si="32"/>
        <v>0</v>
      </c>
      <c r="CY20" s="1002">
        <f t="shared" si="32"/>
        <v>0</v>
      </c>
      <c r="CZ20" s="1002">
        <f t="shared" si="32"/>
        <v>0</v>
      </c>
      <c r="DA20" s="1002">
        <f t="shared" si="32"/>
        <v>0</v>
      </c>
      <c r="DB20" s="1002">
        <f t="shared" si="32"/>
        <v>0</v>
      </c>
    </row>
    <row r="21" spans="1:106" ht="48" customHeight="1" x14ac:dyDescent="0.25">
      <c r="A21" s="1044"/>
      <c r="B21" s="1493"/>
      <c r="C21" s="1058" t="s">
        <v>4329</v>
      </c>
      <c r="D21" s="1008" t="s">
        <v>4481</v>
      </c>
      <c r="E21" s="1034">
        <v>410</v>
      </c>
      <c r="F21" s="1061" t="s">
        <v>3350</v>
      </c>
      <c r="G21" s="1002">
        <f t="shared" si="23"/>
        <v>150000000</v>
      </c>
      <c r="H21" s="1002"/>
      <c r="I21" s="1002">
        <v>150000000</v>
      </c>
      <c r="J21" s="1002"/>
      <c r="K21" s="1002"/>
      <c r="L21" s="1002"/>
      <c r="M21" s="1002"/>
      <c r="N21" s="1002"/>
      <c r="O21" s="1002"/>
      <c r="P21" s="1002"/>
      <c r="Q21" s="1002"/>
      <c r="R21" s="1002"/>
      <c r="S21" s="1002"/>
      <c r="T21" s="1002"/>
      <c r="U21" s="1002"/>
      <c r="V21" s="1002"/>
      <c r="W21" s="1002"/>
      <c r="X21" s="1002"/>
      <c r="Y21" s="1002"/>
      <c r="AA21" s="1005">
        <f t="shared" si="1"/>
        <v>0.33333333333333331</v>
      </c>
      <c r="AB21" s="1002">
        <f t="shared" si="24"/>
        <v>50000000</v>
      </c>
      <c r="AC21" s="1002"/>
      <c r="AD21" s="1002">
        <f>+'[7]ENERO 2016'!$M$253</f>
        <v>50000000</v>
      </c>
      <c r="AE21" s="1002"/>
      <c r="AF21" s="1002"/>
      <c r="AG21" s="1002"/>
      <c r="AH21" s="1002"/>
      <c r="AI21" s="1002"/>
      <c r="AJ21" s="1002"/>
      <c r="AK21" s="1002"/>
      <c r="AL21" s="1002"/>
      <c r="AM21" s="1002"/>
      <c r="AN21" s="1002"/>
      <c r="AO21" s="1002"/>
      <c r="AP21" s="1002"/>
      <c r="AQ21" s="1002"/>
      <c r="AR21" s="1002"/>
      <c r="AS21" s="1002"/>
      <c r="AT21" s="1002"/>
      <c r="AU21" s="1005">
        <f t="shared" si="3"/>
        <v>0.66666666666666674</v>
      </c>
      <c r="AV21" s="1002">
        <f t="shared" si="25"/>
        <v>100000000</v>
      </c>
      <c r="AW21" s="1002">
        <f>H21-AC21</f>
        <v>0</v>
      </c>
      <c r="AX21" s="1002">
        <f>I21-AD21</f>
        <v>100000000</v>
      </c>
      <c r="AY21" s="1002">
        <f t="shared" ref="AY21:BN55" si="33">J21-AE21</f>
        <v>0</v>
      </c>
      <c r="AZ21" s="1002">
        <f t="shared" si="26"/>
        <v>0</v>
      </c>
      <c r="BA21" s="1002">
        <f t="shared" si="26"/>
        <v>0</v>
      </c>
      <c r="BB21" s="1002">
        <f t="shared" si="26"/>
        <v>0</v>
      </c>
      <c r="BC21" s="1002">
        <f t="shared" si="26"/>
        <v>0</v>
      </c>
      <c r="BD21" s="1002">
        <f t="shared" si="26"/>
        <v>0</v>
      </c>
      <c r="BE21" s="1002">
        <f t="shared" si="26"/>
        <v>0</v>
      </c>
      <c r="BF21" s="1002">
        <f t="shared" si="26"/>
        <v>0</v>
      </c>
      <c r="BG21" s="1002">
        <f t="shared" si="26"/>
        <v>0</v>
      </c>
      <c r="BH21" s="1002">
        <f t="shared" si="26"/>
        <v>0</v>
      </c>
      <c r="BI21" s="1002">
        <f t="shared" si="26"/>
        <v>0</v>
      </c>
      <c r="BJ21" s="1002">
        <f t="shared" si="26"/>
        <v>0</v>
      </c>
      <c r="BK21" s="1002">
        <f t="shared" si="26"/>
        <v>0</v>
      </c>
      <c r="BL21" s="1002"/>
      <c r="BM21" s="1002"/>
      <c r="BN21" s="1002">
        <f t="shared" si="27"/>
        <v>0</v>
      </c>
      <c r="BO21" s="1005">
        <f t="shared" si="8"/>
        <v>0.18127151999999999</v>
      </c>
      <c r="BP21" s="1002">
        <f t="shared" si="28"/>
        <v>27190728</v>
      </c>
      <c r="BQ21" s="1002"/>
      <c r="BR21" s="1002">
        <f>+'[7]ENERO 2016'!$H$251</f>
        <v>27190728</v>
      </c>
      <c r="BS21" s="1002"/>
      <c r="BT21" s="1002"/>
      <c r="BU21" s="1002"/>
      <c r="BV21" s="1002"/>
      <c r="BW21" s="1002"/>
      <c r="BX21" s="1002"/>
      <c r="BY21" s="1002"/>
      <c r="BZ21" s="1002"/>
      <c r="CA21" s="1002"/>
      <c r="CB21" s="1002"/>
      <c r="CC21" s="1002"/>
      <c r="CD21" s="1002"/>
      <c r="CE21" s="1002"/>
      <c r="CF21" s="1002"/>
      <c r="CG21" s="1002"/>
      <c r="CH21" s="1002"/>
      <c r="CI21" s="1005">
        <f t="shared" si="10"/>
        <v>0.81872847999999998</v>
      </c>
      <c r="CJ21" s="1002">
        <f t="shared" si="29"/>
        <v>122809272</v>
      </c>
      <c r="CK21" s="1002">
        <f>H21-BQ21</f>
        <v>0</v>
      </c>
      <c r="CL21" s="1002">
        <f>I21-BR21</f>
        <v>122809272</v>
      </c>
      <c r="CM21" s="1002">
        <f t="shared" si="30"/>
        <v>0</v>
      </c>
      <c r="CN21" s="1002">
        <f t="shared" si="30"/>
        <v>0</v>
      </c>
      <c r="CO21" s="1002">
        <f t="shared" si="30"/>
        <v>0</v>
      </c>
      <c r="CP21" s="1002">
        <f t="shared" si="30"/>
        <v>0</v>
      </c>
      <c r="CQ21" s="1002">
        <f t="shared" ref="CQ21:CS36" si="34">+N21-BW21</f>
        <v>0</v>
      </c>
      <c r="CR21" s="1002">
        <f t="shared" si="34"/>
        <v>0</v>
      </c>
      <c r="CS21" s="1002">
        <f t="shared" si="34"/>
        <v>0</v>
      </c>
      <c r="CT21" s="1002">
        <f t="shared" si="31"/>
        <v>0</v>
      </c>
      <c r="CU21" s="1002">
        <f t="shared" si="31"/>
        <v>0</v>
      </c>
      <c r="CV21" s="1002">
        <f t="shared" si="31"/>
        <v>0</v>
      </c>
      <c r="CW21" s="1002">
        <f t="shared" si="32"/>
        <v>0</v>
      </c>
      <c r="CX21" s="1002">
        <f t="shared" si="32"/>
        <v>0</v>
      </c>
      <c r="CY21" s="1002">
        <f t="shared" si="32"/>
        <v>0</v>
      </c>
      <c r="CZ21" s="1002">
        <f t="shared" si="32"/>
        <v>0</v>
      </c>
      <c r="DA21" s="1002">
        <f t="shared" si="32"/>
        <v>0</v>
      </c>
      <c r="DB21" s="1002">
        <f t="shared" si="32"/>
        <v>0</v>
      </c>
    </row>
    <row r="22" spans="1:106" ht="37.5" customHeight="1" x14ac:dyDescent="0.25">
      <c r="A22" s="1044"/>
      <c r="B22" s="1494"/>
      <c r="C22" s="1058" t="s">
        <v>4336</v>
      </c>
      <c r="D22" s="1008" t="s">
        <v>4482</v>
      </c>
      <c r="E22" s="1034">
        <v>410</v>
      </c>
      <c r="F22" s="1061" t="s">
        <v>3350</v>
      </c>
      <c r="G22" s="1002">
        <f t="shared" si="23"/>
        <v>200000000</v>
      </c>
      <c r="H22" s="1002"/>
      <c r="I22" s="1002">
        <v>200000000</v>
      </c>
      <c r="J22" s="1002"/>
      <c r="K22" s="1002"/>
      <c r="L22" s="1002"/>
      <c r="M22" s="1002"/>
      <c r="N22" s="1002"/>
      <c r="O22" s="1002"/>
      <c r="P22" s="1002"/>
      <c r="Q22" s="1002"/>
      <c r="R22" s="1002"/>
      <c r="S22" s="1002"/>
      <c r="T22" s="1002"/>
      <c r="U22" s="1002"/>
      <c r="V22" s="1002"/>
      <c r="W22" s="1002"/>
      <c r="X22" s="1002"/>
      <c r="Y22" s="1002"/>
      <c r="AA22" s="1005">
        <f t="shared" si="1"/>
        <v>1</v>
      </c>
      <c r="AB22" s="1002">
        <f t="shared" si="24"/>
        <v>200000000</v>
      </c>
      <c r="AC22" s="1002"/>
      <c r="AD22" s="1002">
        <f>+'[7]ENERO 2016'!$M$259</f>
        <v>200000000</v>
      </c>
      <c r="AE22" s="1002"/>
      <c r="AF22" s="1002"/>
      <c r="AG22" s="1002"/>
      <c r="AH22" s="1002"/>
      <c r="AI22" s="1002"/>
      <c r="AJ22" s="1002"/>
      <c r="AK22" s="1002"/>
      <c r="AL22" s="1002"/>
      <c r="AM22" s="1002"/>
      <c r="AN22" s="1002"/>
      <c r="AO22" s="1002"/>
      <c r="AP22" s="1002"/>
      <c r="AQ22" s="1002"/>
      <c r="AR22" s="1002"/>
      <c r="AS22" s="1002"/>
      <c r="AT22" s="1002"/>
      <c r="AU22" s="1005">
        <f t="shared" si="3"/>
        <v>0</v>
      </c>
      <c r="AV22" s="1002">
        <f t="shared" si="25"/>
        <v>0</v>
      </c>
      <c r="AW22" s="1002">
        <f>H22-AC22</f>
        <v>0</v>
      </c>
      <c r="AX22" s="1002">
        <f>I22-AD22</f>
        <v>0</v>
      </c>
      <c r="AY22" s="1002">
        <f t="shared" si="33"/>
        <v>0</v>
      </c>
      <c r="AZ22" s="1002">
        <f t="shared" si="26"/>
        <v>0</v>
      </c>
      <c r="BA22" s="1002">
        <f t="shared" si="26"/>
        <v>0</v>
      </c>
      <c r="BB22" s="1002">
        <f t="shared" si="26"/>
        <v>0</v>
      </c>
      <c r="BC22" s="1002">
        <f t="shared" si="26"/>
        <v>0</v>
      </c>
      <c r="BD22" s="1002">
        <f t="shared" si="26"/>
        <v>0</v>
      </c>
      <c r="BE22" s="1002">
        <f t="shared" si="26"/>
        <v>0</v>
      </c>
      <c r="BF22" s="1002">
        <f t="shared" si="26"/>
        <v>0</v>
      </c>
      <c r="BG22" s="1002">
        <f t="shared" si="26"/>
        <v>0</v>
      </c>
      <c r="BH22" s="1002">
        <f t="shared" si="26"/>
        <v>0</v>
      </c>
      <c r="BI22" s="1002">
        <f t="shared" si="26"/>
        <v>0</v>
      </c>
      <c r="BJ22" s="1002">
        <f t="shared" si="26"/>
        <v>0</v>
      </c>
      <c r="BK22" s="1002">
        <f t="shared" si="26"/>
        <v>0</v>
      </c>
      <c r="BL22" s="1002"/>
      <c r="BM22" s="1002"/>
      <c r="BN22" s="1002">
        <f t="shared" si="27"/>
        <v>0</v>
      </c>
      <c r="BO22" s="1005">
        <f t="shared" si="8"/>
        <v>0</v>
      </c>
      <c r="BP22" s="1002">
        <f t="shared" si="28"/>
        <v>0</v>
      </c>
      <c r="BQ22" s="1002"/>
      <c r="BR22" s="1002"/>
      <c r="BS22" s="1002"/>
      <c r="BT22" s="1002"/>
      <c r="BU22" s="1002"/>
      <c r="BV22" s="1002"/>
      <c r="BW22" s="1002"/>
      <c r="BX22" s="1002"/>
      <c r="BY22" s="1002"/>
      <c r="BZ22" s="1002"/>
      <c r="CA22" s="1002"/>
      <c r="CB22" s="1002"/>
      <c r="CC22" s="1002"/>
      <c r="CD22" s="1002"/>
      <c r="CE22" s="1002"/>
      <c r="CF22" s="1002"/>
      <c r="CG22" s="1002"/>
      <c r="CH22" s="1002"/>
      <c r="CI22" s="1005">
        <f t="shared" si="10"/>
        <v>1</v>
      </c>
      <c r="CJ22" s="1002">
        <f t="shared" si="29"/>
        <v>200000000</v>
      </c>
      <c r="CK22" s="1002">
        <f>H22-BQ22</f>
        <v>0</v>
      </c>
      <c r="CL22" s="1002">
        <f>I22-BR22</f>
        <v>200000000</v>
      </c>
      <c r="CM22" s="1002">
        <f t="shared" si="30"/>
        <v>0</v>
      </c>
      <c r="CN22" s="1002">
        <f t="shared" si="30"/>
        <v>0</v>
      </c>
      <c r="CO22" s="1002">
        <f t="shared" si="30"/>
        <v>0</v>
      </c>
      <c r="CP22" s="1002">
        <f t="shared" si="30"/>
        <v>0</v>
      </c>
      <c r="CQ22" s="1002">
        <f t="shared" si="34"/>
        <v>0</v>
      </c>
      <c r="CR22" s="1002">
        <f t="shared" si="34"/>
        <v>0</v>
      </c>
      <c r="CS22" s="1002">
        <f t="shared" si="34"/>
        <v>0</v>
      </c>
      <c r="CT22" s="1002">
        <f t="shared" si="31"/>
        <v>0</v>
      </c>
      <c r="CU22" s="1002">
        <f t="shared" si="31"/>
        <v>0</v>
      </c>
      <c r="CV22" s="1002">
        <f t="shared" si="31"/>
        <v>0</v>
      </c>
      <c r="CW22" s="1002">
        <f t="shared" si="32"/>
        <v>0</v>
      </c>
      <c r="CX22" s="1002">
        <f t="shared" si="32"/>
        <v>0</v>
      </c>
      <c r="CY22" s="1002">
        <f t="shared" si="32"/>
        <v>0</v>
      </c>
      <c r="CZ22" s="1002">
        <f t="shared" si="32"/>
        <v>0</v>
      </c>
      <c r="DA22" s="1002">
        <f t="shared" si="32"/>
        <v>0</v>
      </c>
      <c r="DB22" s="1002">
        <f t="shared" si="32"/>
        <v>0</v>
      </c>
    </row>
    <row r="23" spans="1:106" ht="42" customHeight="1" x14ac:dyDescent="0.25">
      <c r="A23" s="1044"/>
      <c r="B23" s="1492" t="s">
        <v>4306</v>
      </c>
      <c r="C23" s="1059" t="s">
        <v>4330</v>
      </c>
      <c r="D23" s="1008" t="s">
        <v>4569</v>
      </c>
      <c r="E23" s="1034">
        <v>410</v>
      </c>
      <c r="F23" s="1061" t="s">
        <v>3350</v>
      </c>
      <c r="G23" s="1002">
        <f t="shared" si="23"/>
        <v>10000000</v>
      </c>
      <c r="H23" s="1002"/>
      <c r="I23" s="1002"/>
      <c r="J23" s="1002"/>
      <c r="K23" s="1002"/>
      <c r="L23" s="1002"/>
      <c r="M23" s="1002"/>
      <c r="N23" s="1002"/>
      <c r="O23" s="1002"/>
      <c r="P23" s="1002"/>
      <c r="Q23" s="1002"/>
      <c r="R23" s="1002"/>
      <c r="S23" s="1002"/>
      <c r="T23" s="1002"/>
      <c r="U23" s="1002">
        <v>10000000</v>
      </c>
      <c r="V23" s="1002"/>
      <c r="W23" s="1002"/>
      <c r="X23" s="1002"/>
      <c r="Y23" s="1002"/>
      <c r="AA23" s="1005">
        <f t="shared" si="1"/>
        <v>0</v>
      </c>
      <c r="AB23" s="1002">
        <f t="shared" si="24"/>
        <v>0</v>
      </c>
      <c r="AC23" s="1002"/>
      <c r="AD23" s="1002"/>
      <c r="AE23" s="1002"/>
      <c r="AF23" s="1002"/>
      <c r="AG23" s="1002"/>
      <c r="AH23" s="1002"/>
      <c r="AI23" s="1002"/>
      <c r="AJ23" s="1002"/>
      <c r="AK23" s="1002"/>
      <c r="AL23" s="1002"/>
      <c r="AM23" s="1002"/>
      <c r="AN23" s="1002"/>
      <c r="AO23" s="1002"/>
      <c r="AP23" s="1002"/>
      <c r="AQ23" s="1002"/>
      <c r="AR23" s="1002"/>
      <c r="AS23" s="1002"/>
      <c r="AT23" s="1002"/>
      <c r="AU23" s="1005">
        <f t="shared" si="3"/>
        <v>1</v>
      </c>
      <c r="AV23" s="1002">
        <f t="shared" si="25"/>
        <v>10000000</v>
      </c>
      <c r="AW23" s="1002">
        <f t="shared" ref="AW23:AX38" si="35">H23-AC23</f>
        <v>0</v>
      </c>
      <c r="AX23" s="1002">
        <f t="shared" si="35"/>
        <v>0</v>
      </c>
      <c r="AY23" s="1002">
        <f t="shared" si="33"/>
        <v>0</v>
      </c>
      <c r="AZ23" s="1002">
        <f t="shared" si="26"/>
        <v>0</v>
      </c>
      <c r="BA23" s="1002">
        <f t="shared" si="26"/>
        <v>0</v>
      </c>
      <c r="BB23" s="1002">
        <f t="shared" si="26"/>
        <v>0</v>
      </c>
      <c r="BC23" s="1002">
        <f t="shared" si="26"/>
        <v>0</v>
      </c>
      <c r="BD23" s="1002">
        <f t="shared" si="26"/>
        <v>0</v>
      </c>
      <c r="BE23" s="1002">
        <f>+P23-AK23</f>
        <v>0</v>
      </c>
      <c r="BF23" s="1002">
        <f t="shared" si="26"/>
        <v>0</v>
      </c>
      <c r="BG23" s="1002">
        <f t="shared" si="26"/>
        <v>0</v>
      </c>
      <c r="BH23" s="1002">
        <f t="shared" si="26"/>
        <v>0</v>
      </c>
      <c r="BI23" s="1002">
        <f t="shared" si="26"/>
        <v>0</v>
      </c>
      <c r="BJ23" s="1002">
        <f t="shared" si="26"/>
        <v>10000000</v>
      </c>
      <c r="BK23" s="1002">
        <f t="shared" si="26"/>
        <v>0</v>
      </c>
      <c r="BL23" s="1002"/>
      <c r="BM23" s="1002"/>
      <c r="BN23" s="1002">
        <f t="shared" si="27"/>
        <v>0</v>
      </c>
      <c r="BO23" s="1005">
        <f t="shared" si="8"/>
        <v>0</v>
      </c>
      <c r="BP23" s="1002">
        <f t="shared" si="28"/>
        <v>0</v>
      </c>
      <c r="BQ23" s="1002"/>
      <c r="BR23" s="1002"/>
      <c r="BS23" s="1002"/>
      <c r="BT23" s="1002"/>
      <c r="BU23" s="1002"/>
      <c r="BV23" s="1002"/>
      <c r="BW23" s="1002"/>
      <c r="BX23" s="1002"/>
      <c r="BY23" s="1002"/>
      <c r="BZ23" s="1002"/>
      <c r="CA23" s="1002"/>
      <c r="CB23" s="1002"/>
      <c r="CC23" s="1002"/>
      <c r="CD23" s="1002"/>
      <c r="CE23" s="1002"/>
      <c r="CF23" s="1002"/>
      <c r="CG23" s="1002"/>
      <c r="CH23" s="1002"/>
      <c r="CI23" s="1005">
        <f t="shared" si="10"/>
        <v>1</v>
      </c>
      <c r="CJ23" s="1002">
        <f t="shared" si="29"/>
        <v>10000000</v>
      </c>
      <c r="CK23" s="1002">
        <f t="shared" ref="CK23:CP38" si="36">H23-BQ23</f>
        <v>0</v>
      </c>
      <c r="CL23" s="1002">
        <f t="shared" si="36"/>
        <v>0</v>
      </c>
      <c r="CM23" s="1002">
        <f t="shared" si="30"/>
        <v>0</v>
      </c>
      <c r="CN23" s="1002">
        <f t="shared" si="30"/>
        <v>0</v>
      </c>
      <c r="CO23" s="1002">
        <f t="shared" si="30"/>
        <v>0</v>
      </c>
      <c r="CP23" s="1002">
        <f t="shared" si="30"/>
        <v>0</v>
      </c>
      <c r="CQ23" s="1002">
        <f t="shared" si="34"/>
        <v>0</v>
      </c>
      <c r="CR23" s="1002">
        <f t="shared" si="34"/>
        <v>0</v>
      </c>
      <c r="CS23" s="1002">
        <f t="shared" si="34"/>
        <v>0</v>
      </c>
      <c r="CT23" s="1002">
        <f t="shared" si="31"/>
        <v>0</v>
      </c>
      <c r="CU23" s="1002">
        <f t="shared" si="31"/>
        <v>0</v>
      </c>
      <c r="CV23" s="1002">
        <f t="shared" si="31"/>
        <v>0</v>
      </c>
      <c r="CW23" s="1002">
        <f t="shared" si="32"/>
        <v>0</v>
      </c>
      <c r="CX23" s="1002">
        <f t="shared" si="32"/>
        <v>10000000</v>
      </c>
      <c r="CY23" s="1002">
        <f t="shared" si="32"/>
        <v>0</v>
      </c>
      <c r="CZ23" s="1002">
        <f t="shared" si="32"/>
        <v>0</v>
      </c>
      <c r="DA23" s="1002">
        <f t="shared" si="32"/>
        <v>0</v>
      </c>
      <c r="DB23" s="1002">
        <f t="shared" si="32"/>
        <v>0</v>
      </c>
    </row>
    <row r="24" spans="1:106" ht="38.25" customHeight="1" x14ac:dyDescent="0.25">
      <c r="A24" s="1044"/>
      <c r="B24" s="1493"/>
      <c r="C24" s="1058" t="s">
        <v>4331</v>
      </c>
      <c r="D24" s="1008" t="s">
        <v>4570</v>
      </c>
      <c r="E24" s="1034">
        <v>410</v>
      </c>
      <c r="F24" s="1061" t="s">
        <v>4488</v>
      </c>
      <c r="G24" s="1002">
        <f t="shared" si="23"/>
        <v>10000000</v>
      </c>
      <c r="H24" s="1002"/>
      <c r="I24" s="1002"/>
      <c r="J24" s="1002"/>
      <c r="K24" s="1002"/>
      <c r="L24" s="1002"/>
      <c r="M24" s="1002"/>
      <c r="N24" s="1002"/>
      <c r="O24" s="1002"/>
      <c r="P24" s="1002"/>
      <c r="Q24" s="1002"/>
      <c r="R24" s="1002"/>
      <c r="S24" s="1002"/>
      <c r="T24" s="1002"/>
      <c r="U24" s="1002">
        <v>10000000</v>
      </c>
      <c r="V24" s="1002"/>
      <c r="W24" s="1002"/>
      <c r="X24" s="1002"/>
      <c r="Y24" s="1002"/>
      <c r="AA24" s="1005">
        <f t="shared" si="1"/>
        <v>0</v>
      </c>
      <c r="AB24" s="1002">
        <f t="shared" si="24"/>
        <v>0</v>
      </c>
      <c r="AC24" s="1002"/>
      <c r="AD24" s="1002"/>
      <c r="AE24" s="1002"/>
      <c r="AF24" s="1002"/>
      <c r="AG24" s="1002"/>
      <c r="AH24" s="1002"/>
      <c r="AI24" s="1002"/>
      <c r="AJ24" s="1002"/>
      <c r="AK24" s="1002"/>
      <c r="AL24" s="1002"/>
      <c r="AM24" s="1002"/>
      <c r="AN24" s="1002"/>
      <c r="AO24" s="1002"/>
      <c r="AP24" s="1002"/>
      <c r="AQ24" s="1002"/>
      <c r="AR24" s="1002"/>
      <c r="AS24" s="1002"/>
      <c r="AT24" s="1002"/>
      <c r="AU24" s="1005">
        <f t="shared" si="3"/>
        <v>1</v>
      </c>
      <c r="AV24" s="1002">
        <f t="shared" si="25"/>
        <v>10000000</v>
      </c>
      <c r="AW24" s="1002">
        <f t="shared" si="35"/>
        <v>0</v>
      </c>
      <c r="AX24" s="1002">
        <f t="shared" si="35"/>
        <v>0</v>
      </c>
      <c r="AY24" s="1002">
        <f t="shared" si="33"/>
        <v>0</v>
      </c>
      <c r="AZ24" s="1002">
        <f t="shared" si="26"/>
        <v>0</v>
      </c>
      <c r="BA24" s="1002">
        <f t="shared" si="26"/>
        <v>0</v>
      </c>
      <c r="BB24" s="1002">
        <f t="shared" si="26"/>
        <v>0</v>
      </c>
      <c r="BC24" s="1002">
        <f t="shared" si="26"/>
        <v>0</v>
      </c>
      <c r="BD24" s="1002">
        <f t="shared" si="26"/>
        <v>0</v>
      </c>
      <c r="BE24" s="1002">
        <f>+P24-AK24</f>
        <v>0</v>
      </c>
      <c r="BF24" s="1002">
        <f t="shared" si="26"/>
        <v>0</v>
      </c>
      <c r="BG24" s="1002">
        <f t="shared" si="26"/>
        <v>0</v>
      </c>
      <c r="BH24" s="1002">
        <f t="shared" si="26"/>
        <v>0</v>
      </c>
      <c r="BI24" s="1002">
        <f t="shared" si="26"/>
        <v>0</v>
      </c>
      <c r="BJ24" s="1002">
        <f t="shared" si="26"/>
        <v>10000000</v>
      </c>
      <c r="BK24" s="1002">
        <f t="shared" si="26"/>
        <v>0</v>
      </c>
      <c r="BL24" s="1002"/>
      <c r="BM24" s="1002"/>
      <c r="BN24" s="1002">
        <f t="shared" si="27"/>
        <v>0</v>
      </c>
      <c r="BO24" s="1005">
        <f t="shared" si="8"/>
        <v>0</v>
      </c>
      <c r="BP24" s="1002">
        <f t="shared" si="28"/>
        <v>0</v>
      </c>
      <c r="BQ24" s="1002"/>
      <c r="BR24" s="1002"/>
      <c r="BS24" s="1002"/>
      <c r="BT24" s="1002"/>
      <c r="BU24" s="1002"/>
      <c r="BV24" s="1002"/>
      <c r="BW24" s="1002"/>
      <c r="BX24" s="1002"/>
      <c r="BY24" s="1002"/>
      <c r="BZ24" s="1002"/>
      <c r="CA24" s="1002"/>
      <c r="CB24" s="1002"/>
      <c r="CC24" s="1002"/>
      <c r="CD24" s="1002"/>
      <c r="CE24" s="1002"/>
      <c r="CF24" s="1002"/>
      <c r="CG24" s="1002"/>
      <c r="CH24" s="1002"/>
      <c r="CI24" s="1005">
        <f t="shared" si="10"/>
        <v>1</v>
      </c>
      <c r="CJ24" s="1002">
        <f t="shared" si="29"/>
        <v>10000000</v>
      </c>
      <c r="CK24" s="1002">
        <f t="shared" si="36"/>
        <v>0</v>
      </c>
      <c r="CL24" s="1002">
        <f t="shared" si="36"/>
        <v>0</v>
      </c>
      <c r="CM24" s="1002">
        <f t="shared" si="30"/>
        <v>0</v>
      </c>
      <c r="CN24" s="1002">
        <f t="shared" si="30"/>
        <v>0</v>
      </c>
      <c r="CO24" s="1002">
        <f t="shared" si="30"/>
        <v>0</v>
      </c>
      <c r="CP24" s="1002">
        <f t="shared" si="30"/>
        <v>0</v>
      </c>
      <c r="CQ24" s="1002">
        <f t="shared" si="34"/>
        <v>0</v>
      </c>
      <c r="CR24" s="1002">
        <f t="shared" si="34"/>
        <v>0</v>
      </c>
      <c r="CS24" s="1002">
        <f t="shared" si="34"/>
        <v>0</v>
      </c>
      <c r="CT24" s="1002">
        <f t="shared" si="31"/>
        <v>0</v>
      </c>
      <c r="CU24" s="1002">
        <f t="shared" si="31"/>
        <v>0</v>
      </c>
      <c r="CV24" s="1002">
        <f t="shared" si="31"/>
        <v>0</v>
      </c>
      <c r="CW24" s="1002">
        <f t="shared" si="32"/>
        <v>0</v>
      </c>
      <c r="CX24" s="1002">
        <f t="shared" si="32"/>
        <v>10000000</v>
      </c>
      <c r="CY24" s="1002">
        <f t="shared" si="32"/>
        <v>0</v>
      </c>
      <c r="CZ24" s="1002">
        <f t="shared" si="32"/>
        <v>0</v>
      </c>
      <c r="DA24" s="1002">
        <f t="shared" si="32"/>
        <v>0</v>
      </c>
      <c r="DB24" s="1002">
        <f t="shared" si="32"/>
        <v>0</v>
      </c>
    </row>
    <row r="25" spans="1:106" ht="47.25" customHeight="1" x14ac:dyDescent="0.25">
      <c r="A25" s="1044"/>
      <c r="B25" s="1493"/>
      <c r="C25" s="1058" t="s">
        <v>4332</v>
      </c>
      <c r="D25" s="1008" t="s">
        <v>4483</v>
      </c>
      <c r="E25" s="1034">
        <v>410</v>
      </c>
      <c r="F25" s="1061" t="s">
        <v>4488</v>
      </c>
      <c r="G25" s="1002">
        <f t="shared" si="23"/>
        <v>20000000</v>
      </c>
      <c r="H25" s="1002"/>
      <c r="I25" s="1002"/>
      <c r="J25" s="1002"/>
      <c r="K25" s="1002"/>
      <c r="L25" s="1002"/>
      <c r="M25" s="1002"/>
      <c r="N25" s="1002"/>
      <c r="O25" s="1002"/>
      <c r="P25" s="1002"/>
      <c r="Q25" s="1002"/>
      <c r="R25" s="1002"/>
      <c r="S25" s="1002"/>
      <c r="T25" s="1002"/>
      <c r="U25" s="1002">
        <v>20000000</v>
      </c>
      <c r="V25" s="1002"/>
      <c r="W25" s="1002"/>
      <c r="X25" s="1002"/>
      <c r="Y25" s="1002"/>
      <c r="AA25" s="1005">
        <f t="shared" si="1"/>
        <v>0</v>
      </c>
      <c r="AB25" s="1002">
        <f t="shared" si="24"/>
        <v>0</v>
      </c>
      <c r="AC25" s="1002"/>
      <c r="AD25" s="1002"/>
      <c r="AE25" s="1002"/>
      <c r="AF25" s="1002"/>
      <c r="AG25" s="1002"/>
      <c r="AH25" s="1002"/>
      <c r="AI25" s="1002"/>
      <c r="AJ25" s="1002"/>
      <c r="AK25" s="1002"/>
      <c r="AL25" s="1002"/>
      <c r="AM25" s="1002"/>
      <c r="AN25" s="1002"/>
      <c r="AO25" s="1002"/>
      <c r="AP25" s="1002"/>
      <c r="AQ25" s="1002"/>
      <c r="AR25" s="1002"/>
      <c r="AS25" s="1002"/>
      <c r="AT25" s="1002"/>
      <c r="AU25" s="1005">
        <f t="shared" si="3"/>
        <v>1</v>
      </c>
      <c r="AV25" s="1002">
        <f t="shared" si="25"/>
        <v>20000000</v>
      </c>
      <c r="AW25" s="1002">
        <f t="shared" si="35"/>
        <v>0</v>
      </c>
      <c r="AX25" s="1002">
        <f t="shared" si="35"/>
        <v>0</v>
      </c>
      <c r="AY25" s="1002">
        <f t="shared" si="33"/>
        <v>0</v>
      </c>
      <c r="AZ25" s="1002">
        <f t="shared" si="26"/>
        <v>0</v>
      </c>
      <c r="BA25" s="1002">
        <f t="shared" si="26"/>
        <v>0</v>
      </c>
      <c r="BB25" s="1002">
        <f t="shared" si="26"/>
        <v>0</v>
      </c>
      <c r="BC25" s="1002">
        <f t="shared" si="26"/>
        <v>0</v>
      </c>
      <c r="BD25" s="1002">
        <f t="shared" si="26"/>
        <v>0</v>
      </c>
      <c r="BE25" s="1002">
        <f>+P25-AK25</f>
        <v>0</v>
      </c>
      <c r="BF25" s="1002">
        <f t="shared" si="26"/>
        <v>0</v>
      </c>
      <c r="BG25" s="1002">
        <f t="shared" si="26"/>
        <v>0</v>
      </c>
      <c r="BH25" s="1002">
        <f t="shared" si="26"/>
        <v>0</v>
      </c>
      <c r="BI25" s="1002">
        <f t="shared" si="26"/>
        <v>0</v>
      </c>
      <c r="BJ25" s="1002">
        <f t="shared" si="26"/>
        <v>20000000</v>
      </c>
      <c r="BK25" s="1002">
        <f t="shared" si="26"/>
        <v>0</v>
      </c>
      <c r="BL25" s="1002"/>
      <c r="BM25" s="1002"/>
      <c r="BN25" s="1002">
        <f t="shared" si="27"/>
        <v>0</v>
      </c>
      <c r="BO25" s="1005">
        <f t="shared" si="8"/>
        <v>0</v>
      </c>
      <c r="BP25" s="1002">
        <f t="shared" si="28"/>
        <v>0</v>
      </c>
      <c r="BQ25" s="1002"/>
      <c r="BR25" s="1002"/>
      <c r="BS25" s="1002"/>
      <c r="BT25" s="1002"/>
      <c r="BU25" s="1002"/>
      <c r="BV25" s="1002"/>
      <c r="BW25" s="1002"/>
      <c r="BX25" s="1002"/>
      <c r="BY25" s="1002"/>
      <c r="BZ25" s="1002"/>
      <c r="CA25" s="1002"/>
      <c r="CB25" s="1002"/>
      <c r="CC25" s="1002"/>
      <c r="CD25" s="1002"/>
      <c r="CE25" s="1002"/>
      <c r="CF25" s="1002"/>
      <c r="CG25" s="1002"/>
      <c r="CH25" s="1002"/>
      <c r="CI25" s="1005">
        <f t="shared" si="10"/>
        <v>1</v>
      </c>
      <c r="CJ25" s="1002">
        <f t="shared" si="29"/>
        <v>20000000</v>
      </c>
      <c r="CK25" s="1002">
        <f t="shared" si="36"/>
        <v>0</v>
      </c>
      <c r="CL25" s="1002">
        <f t="shared" si="36"/>
        <v>0</v>
      </c>
      <c r="CM25" s="1002">
        <f t="shared" si="30"/>
        <v>0</v>
      </c>
      <c r="CN25" s="1002">
        <f t="shared" si="30"/>
        <v>0</v>
      </c>
      <c r="CO25" s="1002">
        <f t="shared" si="30"/>
        <v>0</v>
      </c>
      <c r="CP25" s="1002">
        <f t="shared" si="30"/>
        <v>0</v>
      </c>
      <c r="CQ25" s="1002">
        <f t="shared" si="34"/>
        <v>0</v>
      </c>
      <c r="CR25" s="1002">
        <f t="shared" si="34"/>
        <v>0</v>
      </c>
      <c r="CS25" s="1002">
        <f t="shared" si="34"/>
        <v>0</v>
      </c>
      <c r="CT25" s="1002">
        <f t="shared" si="31"/>
        <v>0</v>
      </c>
      <c r="CU25" s="1002">
        <f t="shared" si="31"/>
        <v>0</v>
      </c>
      <c r="CV25" s="1002">
        <f t="shared" si="31"/>
        <v>0</v>
      </c>
      <c r="CW25" s="1002">
        <f t="shared" si="32"/>
        <v>0</v>
      </c>
      <c r="CX25" s="1002">
        <f t="shared" si="32"/>
        <v>20000000</v>
      </c>
      <c r="CY25" s="1002">
        <f t="shared" si="32"/>
        <v>0</v>
      </c>
      <c r="CZ25" s="1002">
        <f t="shared" si="32"/>
        <v>0</v>
      </c>
      <c r="DA25" s="1002">
        <f t="shared" si="32"/>
        <v>0</v>
      </c>
      <c r="DB25" s="1002">
        <f t="shared" si="32"/>
        <v>0</v>
      </c>
    </row>
    <row r="26" spans="1:106" ht="48.75" customHeight="1" x14ac:dyDescent="0.25">
      <c r="A26" s="1044"/>
      <c r="B26" s="1493"/>
      <c r="C26" s="1058" t="s">
        <v>4333</v>
      </c>
      <c r="D26" s="1008" t="s">
        <v>4484</v>
      </c>
      <c r="E26" s="1034">
        <v>410</v>
      </c>
      <c r="F26" s="1061" t="s">
        <v>4488</v>
      </c>
      <c r="G26" s="1002">
        <f t="shared" si="23"/>
        <v>50000000</v>
      </c>
      <c r="H26" s="1002"/>
      <c r="I26" s="1002"/>
      <c r="J26" s="1002"/>
      <c r="K26" s="1002"/>
      <c r="L26" s="1002"/>
      <c r="M26" s="1002"/>
      <c r="N26" s="1002"/>
      <c r="O26" s="1002"/>
      <c r="P26" s="1002"/>
      <c r="Q26" s="1002"/>
      <c r="R26" s="1002"/>
      <c r="S26" s="1002"/>
      <c r="T26" s="1002"/>
      <c r="U26" s="1002">
        <v>50000000</v>
      </c>
      <c r="V26" s="1002"/>
      <c r="W26" s="1002"/>
      <c r="X26" s="1002"/>
      <c r="Y26" s="1002"/>
      <c r="AA26" s="1005">
        <f t="shared" si="1"/>
        <v>1</v>
      </c>
      <c r="AB26" s="1002">
        <f t="shared" si="24"/>
        <v>50000000</v>
      </c>
      <c r="AC26" s="1002"/>
      <c r="AD26" s="1002"/>
      <c r="AE26" s="1002"/>
      <c r="AF26" s="1002"/>
      <c r="AG26" s="1002"/>
      <c r="AH26" s="1002"/>
      <c r="AI26" s="1002"/>
      <c r="AJ26" s="1002"/>
      <c r="AK26" s="1002"/>
      <c r="AL26" s="1002"/>
      <c r="AM26" s="1002"/>
      <c r="AN26" s="1002"/>
      <c r="AO26" s="1002"/>
      <c r="AP26" s="1002">
        <f>+'[7]ENERO 2016'!$Y$281</f>
        <v>50000000</v>
      </c>
      <c r="AQ26" s="1002"/>
      <c r="AR26" s="1002"/>
      <c r="AS26" s="1002"/>
      <c r="AT26" s="1002"/>
      <c r="AU26" s="1005">
        <f t="shared" si="3"/>
        <v>0</v>
      </c>
      <c r="AV26" s="1002">
        <f t="shared" si="25"/>
        <v>0</v>
      </c>
      <c r="AW26" s="1002">
        <f t="shared" si="35"/>
        <v>0</v>
      </c>
      <c r="AX26" s="1002">
        <f t="shared" si="35"/>
        <v>0</v>
      </c>
      <c r="AY26" s="1002">
        <f t="shared" si="33"/>
        <v>0</v>
      </c>
      <c r="AZ26" s="1002">
        <f t="shared" si="26"/>
        <v>0</v>
      </c>
      <c r="BA26" s="1002">
        <f t="shared" si="26"/>
        <v>0</v>
      </c>
      <c r="BB26" s="1002">
        <f t="shared" si="26"/>
        <v>0</v>
      </c>
      <c r="BC26" s="1002">
        <f t="shared" si="26"/>
        <v>0</v>
      </c>
      <c r="BD26" s="1002">
        <f t="shared" si="26"/>
        <v>0</v>
      </c>
      <c r="BE26" s="1002">
        <f>+P26-AK26</f>
        <v>0</v>
      </c>
      <c r="BF26" s="1002">
        <f t="shared" si="26"/>
        <v>0</v>
      </c>
      <c r="BG26" s="1002">
        <f t="shared" si="26"/>
        <v>0</v>
      </c>
      <c r="BH26" s="1002">
        <f t="shared" si="26"/>
        <v>0</v>
      </c>
      <c r="BI26" s="1002">
        <f t="shared" si="26"/>
        <v>0</v>
      </c>
      <c r="BJ26" s="1002">
        <f t="shared" si="26"/>
        <v>0</v>
      </c>
      <c r="BK26" s="1002">
        <f t="shared" si="26"/>
        <v>0</v>
      </c>
      <c r="BL26" s="1002"/>
      <c r="BM26" s="1002"/>
      <c r="BN26" s="1002">
        <f t="shared" si="27"/>
        <v>0</v>
      </c>
      <c r="BO26" s="1005">
        <f t="shared" si="8"/>
        <v>0</v>
      </c>
      <c r="BP26" s="1002">
        <f t="shared" si="28"/>
        <v>0</v>
      </c>
      <c r="BQ26" s="1002"/>
      <c r="BR26" s="1002"/>
      <c r="BS26" s="1002"/>
      <c r="BT26" s="1002"/>
      <c r="BU26" s="1002"/>
      <c r="BV26" s="1002"/>
      <c r="BW26" s="1002"/>
      <c r="BX26" s="1002"/>
      <c r="BY26" s="1002"/>
      <c r="BZ26" s="1002"/>
      <c r="CA26" s="1002"/>
      <c r="CB26" s="1002"/>
      <c r="CC26" s="1002"/>
      <c r="CD26" s="1002"/>
      <c r="CE26" s="1002"/>
      <c r="CF26" s="1002"/>
      <c r="CG26" s="1002"/>
      <c r="CH26" s="1002"/>
      <c r="CI26" s="1005">
        <f t="shared" si="10"/>
        <v>1</v>
      </c>
      <c r="CJ26" s="1002">
        <f t="shared" si="29"/>
        <v>50000000</v>
      </c>
      <c r="CK26" s="1002">
        <f t="shared" si="36"/>
        <v>0</v>
      </c>
      <c r="CL26" s="1002">
        <f t="shared" si="36"/>
        <v>0</v>
      </c>
      <c r="CM26" s="1002">
        <f t="shared" si="30"/>
        <v>0</v>
      </c>
      <c r="CN26" s="1002">
        <f t="shared" si="30"/>
        <v>0</v>
      </c>
      <c r="CO26" s="1002">
        <f t="shared" si="30"/>
        <v>0</v>
      </c>
      <c r="CP26" s="1002">
        <f t="shared" si="30"/>
        <v>0</v>
      </c>
      <c r="CQ26" s="1002">
        <f t="shared" si="34"/>
        <v>0</v>
      </c>
      <c r="CR26" s="1002">
        <f t="shared" si="34"/>
        <v>0</v>
      </c>
      <c r="CS26" s="1002">
        <f t="shared" si="34"/>
        <v>0</v>
      </c>
      <c r="CT26" s="1002">
        <f t="shared" si="31"/>
        <v>0</v>
      </c>
      <c r="CU26" s="1002">
        <f t="shared" si="31"/>
        <v>0</v>
      </c>
      <c r="CV26" s="1002">
        <f t="shared" si="31"/>
        <v>0</v>
      </c>
      <c r="CW26" s="1002">
        <f t="shared" si="32"/>
        <v>0</v>
      </c>
      <c r="CX26" s="1002">
        <f t="shared" si="32"/>
        <v>50000000</v>
      </c>
      <c r="CY26" s="1002">
        <f t="shared" si="32"/>
        <v>0</v>
      </c>
      <c r="CZ26" s="1002">
        <f t="shared" si="32"/>
        <v>0</v>
      </c>
      <c r="DA26" s="1002">
        <f t="shared" si="32"/>
        <v>0</v>
      </c>
      <c r="DB26" s="1002">
        <f t="shared" si="32"/>
        <v>0</v>
      </c>
    </row>
    <row r="27" spans="1:106" ht="34.5" customHeight="1" x14ac:dyDescent="0.25">
      <c r="A27" s="1044"/>
      <c r="B27" s="1493"/>
      <c r="C27" s="1058" t="s">
        <v>4334</v>
      </c>
      <c r="D27" s="1008" t="s">
        <v>4485</v>
      </c>
      <c r="E27" s="1034">
        <v>410</v>
      </c>
      <c r="F27" s="1061" t="s">
        <v>4489</v>
      </c>
      <c r="G27" s="1002">
        <f t="shared" si="23"/>
        <v>105000000</v>
      </c>
      <c r="H27" s="1002"/>
      <c r="I27" s="1002"/>
      <c r="J27" s="1002"/>
      <c r="K27" s="1002"/>
      <c r="L27" s="1002"/>
      <c r="M27" s="1002"/>
      <c r="N27" s="1002"/>
      <c r="O27" s="1002"/>
      <c r="P27" s="1002"/>
      <c r="Q27" s="1002"/>
      <c r="R27" s="1002"/>
      <c r="S27" s="1002"/>
      <c r="T27" s="1002"/>
      <c r="U27" s="1002">
        <v>100000000</v>
      </c>
      <c r="V27" s="1002"/>
      <c r="W27" s="1002"/>
      <c r="X27" s="1002"/>
      <c r="Y27" s="1002">
        <v>5000000</v>
      </c>
      <c r="AA27" s="1005">
        <f t="shared" si="1"/>
        <v>1.1252390476190477E-2</v>
      </c>
      <c r="AB27" s="1002">
        <f t="shared" si="24"/>
        <v>1181501</v>
      </c>
      <c r="AC27" s="1002"/>
      <c r="AD27" s="1002"/>
      <c r="AE27" s="1002"/>
      <c r="AF27" s="1002"/>
      <c r="AG27" s="1002"/>
      <c r="AH27" s="1002"/>
      <c r="AI27" s="1002"/>
      <c r="AJ27" s="1002"/>
      <c r="AK27" s="1002"/>
      <c r="AL27" s="1002"/>
      <c r="AM27" s="1002"/>
      <c r="AN27" s="1002"/>
      <c r="AO27" s="1002"/>
      <c r="AP27" s="1002">
        <f>+'[7]ENERO 2016'!$Y$287</f>
        <v>1181501</v>
      </c>
      <c r="AQ27" s="1002"/>
      <c r="AR27" s="1002"/>
      <c r="AS27" s="1002"/>
      <c r="AT27" s="1002"/>
      <c r="AU27" s="1005">
        <f t="shared" si="3"/>
        <v>0.98874760952380947</v>
      </c>
      <c r="AV27" s="1002">
        <f t="shared" si="25"/>
        <v>103818499</v>
      </c>
      <c r="AW27" s="1002">
        <f t="shared" si="35"/>
        <v>0</v>
      </c>
      <c r="AX27" s="1002">
        <f t="shared" si="35"/>
        <v>0</v>
      </c>
      <c r="AY27" s="1002">
        <f t="shared" si="33"/>
        <v>0</v>
      </c>
      <c r="AZ27" s="1002">
        <f t="shared" si="26"/>
        <v>0</v>
      </c>
      <c r="BA27" s="1002">
        <f t="shared" si="26"/>
        <v>0</v>
      </c>
      <c r="BB27" s="1002">
        <f t="shared" si="26"/>
        <v>0</v>
      </c>
      <c r="BC27" s="1002">
        <f t="shared" si="26"/>
        <v>0</v>
      </c>
      <c r="BD27" s="1002">
        <f t="shared" si="26"/>
        <v>0</v>
      </c>
      <c r="BE27" s="1002">
        <f>+P27-AK27</f>
        <v>0</v>
      </c>
      <c r="BF27" s="1002">
        <f t="shared" si="26"/>
        <v>0</v>
      </c>
      <c r="BG27" s="1002">
        <f t="shared" si="26"/>
        <v>0</v>
      </c>
      <c r="BH27" s="1002">
        <f t="shared" si="26"/>
        <v>0</v>
      </c>
      <c r="BI27" s="1002">
        <f t="shared" si="26"/>
        <v>0</v>
      </c>
      <c r="BJ27" s="1002">
        <f t="shared" si="26"/>
        <v>98818499</v>
      </c>
      <c r="BK27" s="1002">
        <f t="shared" si="26"/>
        <v>0</v>
      </c>
      <c r="BL27" s="1002"/>
      <c r="BM27" s="1002"/>
      <c r="BN27" s="1002">
        <f t="shared" si="27"/>
        <v>5000000</v>
      </c>
      <c r="BO27" s="1005">
        <f t="shared" si="8"/>
        <v>0</v>
      </c>
      <c r="BP27" s="1002">
        <f t="shared" si="28"/>
        <v>0</v>
      </c>
      <c r="BQ27" s="1002"/>
      <c r="BR27" s="1002"/>
      <c r="BS27" s="1002"/>
      <c r="BT27" s="1002"/>
      <c r="BU27" s="1002"/>
      <c r="BV27" s="1002"/>
      <c r="BW27" s="1002"/>
      <c r="BX27" s="1002"/>
      <c r="BY27" s="1002"/>
      <c r="BZ27" s="1002"/>
      <c r="CA27" s="1002"/>
      <c r="CB27" s="1002"/>
      <c r="CC27" s="1002"/>
      <c r="CD27" s="1002"/>
      <c r="CE27" s="1002"/>
      <c r="CF27" s="1002"/>
      <c r="CG27" s="1002"/>
      <c r="CH27" s="1002"/>
      <c r="CI27" s="1005">
        <f t="shared" si="10"/>
        <v>1</v>
      </c>
      <c r="CJ27" s="1002">
        <f t="shared" si="29"/>
        <v>105000000</v>
      </c>
      <c r="CK27" s="1002">
        <f t="shared" si="36"/>
        <v>0</v>
      </c>
      <c r="CL27" s="1002">
        <f t="shared" si="36"/>
        <v>0</v>
      </c>
      <c r="CM27" s="1002">
        <f t="shared" si="30"/>
        <v>0</v>
      </c>
      <c r="CN27" s="1002">
        <f t="shared" si="30"/>
        <v>0</v>
      </c>
      <c r="CO27" s="1002">
        <f t="shared" si="30"/>
        <v>0</v>
      </c>
      <c r="CP27" s="1002">
        <f t="shared" si="30"/>
        <v>0</v>
      </c>
      <c r="CQ27" s="1002">
        <f t="shared" si="34"/>
        <v>0</v>
      </c>
      <c r="CR27" s="1002">
        <f t="shared" si="34"/>
        <v>0</v>
      </c>
      <c r="CS27" s="1002">
        <f t="shared" si="34"/>
        <v>0</v>
      </c>
      <c r="CT27" s="1002">
        <f t="shared" si="31"/>
        <v>0</v>
      </c>
      <c r="CU27" s="1002">
        <f t="shared" si="31"/>
        <v>0</v>
      </c>
      <c r="CV27" s="1002">
        <f t="shared" si="31"/>
        <v>0</v>
      </c>
      <c r="CW27" s="1002">
        <f t="shared" si="32"/>
        <v>0</v>
      </c>
      <c r="CX27" s="1002">
        <f t="shared" si="32"/>
        <v>100000000</v>
      </c>
      <c r="CY27" s="1002">
        <f t="shared" si="32"/>
        <v>0</v>
      </c>
      <c r="CZ27" s="1002">
        <f t="shared" si="32"/>
        <v>0</v>
      </c>
      <c r="DA27" s="1002">
        <f t="shared" si="32"/>
        <v>0</v>
      </c>
      <c r="DB27" s="1002">
        <f t="shared" si="32"/>
        <v>5000000</v>
      </c>
    </row>
    <row r="28" spans="1:106" ht="38.25" customHeight="1" x14ac:dyDescent="0.25">
      <c r="A28" s="1044"/>
      <c r="B28" s="1493"/>
      <c r="C28" s="1058" t="s">
        <v>4335</v>
      </c>
      <c r="D28" s="1008" t="s">
        <v>4571</v>
      </c>
      <c r="E28" s="1034">
        <v>410</v>
      </c>
      <c r="F28" s="1061" t="s">
        <v>4488</v>
      </c>
      <c r="G28" s="1002">
        <f t="shared" si="23"/>
        <v>100000000</v>
      </c>
      <c r="H28" s="1002"/>
      <c r="I28" s="1002"/>
      <c r="J28" s="1002"/>
      <c r="K28" s="1002"/>
      <c r="L28" s="1002"/>
      <c r="M28" s="1002"/>
      <c r="N28" s="1002"/>
      <c r="O28" s="1002"/>
      <c r="P28" s="1002"/>
      <c r="Q28" s="1002"/>
      <c r="R28" s="1002"/>
      <c r="S28" s="1002"/>
      <c r="T28" s="1002"/>
      <c r="U28" s="1002">
        <v>100000000</v>
      </c>
      <c r="V28" s="1002"/>
      <c r="W28" s="1002"/>
      <c r="X28" s="1002"/>
      <c r="Y28" s="1002"/>
      <c r="AA28" s="1005">
        <f t="shared" si="1"/>
        <v>1.8749999999999999E-2</v>
      </c>
      <c r="AB28" s="1002">
        <f t="shared" si="24"/>
        <v>1875000</v>
      </c>
      <c r="AC28" s="1002"/>
      <c r="AD28" s="1002"/>
      <c r="AE28" s="1002"/>
      <c r="AF28" s="1002"/>
      <c r="AG28" s="1002"/>
      <c r="AH28" s="1002"/>
      <c r="AI28" s="1002"/>
      <c r="AJ28" s="1002"/>
      <c r="AK28" s="1002"/>
      <c r="AL28" s="1002"/>
      <c r="AM28" s="1002"/>
      <c r="AN28" s="1002"/>
      <c r="AO28" s="1002"/>
      <c r="AP28" s="1002">
        <f>+'[7]ENERO 2016'!$Y$292</f>
        <v>1875000</v>
      </c>
      <c r="AQ28" s="1002"/>
      <c r="AR28" s="1002"/>
      <c r="AS28" s="1002"/>
      <c r="AT28" s="1002"/>
      <c r="AU28" s="1005">
        <f t="shared" si="3"/>
        <v>0.98124999999999996</v>
      </c>
      <c r="AV28" s="1002">
        <f t="shared" si="25"/>
        <v>98125000</v>
      </c>
      <c r="AW28" s="1002">
        <f t="shared" si="35"/>
        <v>0</v>
      </c>
      <c r="AX28" s="1002">
        <f t="shared" si="35"/>
        <v>0</v>
      </c>
      <c r="AY28" s="1002">
        <f t="shared" si="33"/>
        <v>0</v>
      </c>
      <c r="AZ28" s="1002">
        <f t="shared" si="26"/>
        <v>0</v>
      </c>
      <c r="BA28" s="1002">
        <f t="shared" si="26"/>
        <v>0</v>
      </c>
      <c r="BB28" s="1002">
        <f t="shared" si="26"/>
        <v>0</v>
      </c>
      <c r="BC28" s="1002">
        <f t="shared" si="26"/>
        <v>0</v>
      </c>
      <c r="BD28" s="1002">
        <f t="shared" si="26"/>
        <v>0</v>
      </c>
      <c r="BE28" s="1002">
        <f t="shared" si="26"/>
        <v>0</v>
      </c>
      <c r="BF28" s="1002">
        <f t="shared" si="26"/>
        <v>0</v>
      </c>
      <c r="BG28" s="1002">
        <f t="shared" si="26"/>
        <v>0</v>
      </c>
      <c r="BH28" s="1002">
        <f t="shared" si="26"/>
        <v>0</v>
      </c>
      <c r="BI28" s="1002">
        <f t="shared" si="26"/>
        <v>0</v>
      </c>
      <c r="BJ28" s="1002">
        <f t="shared" si="26"/>
        <v>98125000</v>
      </c>
      <c r="BK28" s="1002">
        <f t="shared" si="26"/>
        <v>0</v>
      </c>
      <c r="BL28" s="1002"/>
      <c r="BM28" s="1002"/>
      <c r="BN28" s="1002">
        <f t="shared" si="27"/>
        <v>0</v>
      </c>
      <c r="BO28" s="1005">
        <f t="shared" si="8"/>
        <v>0</v>
      </c>
      <c r="BP28" s="1002">
        <f t="shared" si="28"/>
        <v>0</v>
      </c>
      <c r="BQ28" s="1002"/>
      <c r="BR28" s="1002"/>
      <c r="BS28" s="1002"/>
      <c r="BT28" s="1002"/>
      <c r="BU28" s="1002"/>
      <c r="BV28" s="1002"/>
      <c r="BW28" s="1002"/>
      <c r="BX28" s="1002"/>
      <c r="BY28" s="1002"/>
      <c r="BZ28" s="1002"/>
      <c r="CA28" s="1002"/>
      <c r="CB28" s="1002"/>
      <c r="CC28" s="1002"/>
      <c r="CD28" s="1002"/>
      <c r="CE28" s="1002"/>
      <c r="CF28" s="1002"/>
      <c r="CG28" s="1002"/>
      <c r="CH28" s="1002"/>
      <c r="CI28" s="1005">
        <f t="shared" si="10"/>
        <v>1</v>
      </c>
      <c r="CJ28" s="1002">
        <f t="shared" si="29"/>
        <v>100000000</v>
      </c>
      <c r="CK28" s="1002">
        <f t="shared" si="36"/>
        <v>0</v>
      </c>
      <c r="CL28" s="1002">
        <f t="shared" si="36"/>
        <v>0</v>
      </c>
      <c r="CM28" s="1002">
        <f t="shared" si="30"/>
        <v>0</v>
      </c>
      <c r="CN28" s="1002">
        <f t="shared" si="30"/>
        <v>0</v>
      </c>
      <c r="CO28" s="1002">
        <f t="shared" si="30"/>
        <v>0</v>
      </c>
      <c r="CP28" s="1002">
        <f t="shared" si="30"/>
        <v>0</v>
      </c>
      <c r="CQ28" s="1002">
        <f t="shared" si="34"/>
        <v>0</v>
      </c>
      <c r="CR28" s="1002">
        <f t="shared" si="34"/>
        <v>0</v>
      </c>
      <c r="CS28" s="1002">
        <f t="shared" si="34"/>
        <v>0</v>
      </c>
      <c r="CT28" s="1002">
        <f t="shared" si="31"/>
        <v>0</v>
      </c>
      <c r="CU28" s="1002">
        <f t="shared" si="31"/>
        <v>0</v>
      </c>
      <c r="CV28" s="1002">
        <f t="shared" si="31"/>
        <v>0</v>
      </c>
      <c r="CW28" s="1002">
        <f t="shared" si="32"/>
        <v>0</v>
      </c>
      <c r="CX28" s="1002">
        <f t="shared" si="32"/>
        <v>100000000</v>
      </c>
      <c r="CY28" s="1002">
        <f t="shared" si="32"/>
        <v>0</v>
      </c>
      <c r="CZ28" s="1002">
        <f t="shared" si="32"/>
        <v>0</v>
      </c>
      <c r="DA28" s="1002">
        <f t="shared" si="32"/>
        <v>0</v>
      </c>
      <c r="DB28" s="1002">
        <f t="shared" si="32"/>
        <v>0</v>
      </c>
    </row>
    <row r="29" spans="1:106" ht="22.5" customHeight="1" x14ac:dyDescent="0.25">
      <c r="A29" s="1044"/>
      <c r="B29" s="1493"/>
      <c r="C29" s="1058" t="s">
        <v>4491</v>
      </c>
      <c r="D29" s="1008" t="s">
        <v>4486</v>
      </c>
      <c r="E29" s="1034">
        <v>410</v>
      </c>
      <c r="F29" s="1061" t="s">
        <v>4451</v>
      </c>
      <c r="G29" s="1002">
        <f t="shared" si="23"/>
        <v>6000000</v>
      </c>
      <c r="H29" s="1002"/>
      <c r="I29" s="1002"/>
      <c r="J29" s="1002"/>
      <c r="K29" s="1002"/>
      <c r="L29" s="1002"/>
      <c r="M29" s="1002"/>
      <c r="N29" s="1002"/>
      <c r="O29" s="1002"/>
      <c r="P29" s="1002"/>
      <c r="Q29" s="1002"/>
      <c r="R29" s="1002"/>
      <c r="S29" s="1002"/>
      <c r="T29" s="1002"/>
      <c r="U29" s="1002"/>
      <c r="V29" s="1002"/>
      <c r="W29" s="1002"/>
      <c r="X29" s="1002"/>
      <c r="Y29" s="1002">
        <v>6000000</v>
      </c>
      <c r="AA29" s="1005">
        <f t="shared" si="1"/>
        <v>0</v>
      </c>
      <c r="AB29" s="1002">
        <f t="shared" si="24"/>
        <v>0</v>
      </c>
      <c r="AC29" s="1002"/>
      <c r="AD29" s="1002"/>
      <c r="AE29" s="1002"/>
      <c r="AF29" s="1002"/>
      <c r="AG29" s="1002"/>
      <c r="AH29" s="1002"/>
      <c r="AI29" s="1002"/>
      <c r="AJ29" s="1002"/>
      <c r="AK29" s="1002"/>
      <c r="AL29" s="1002"/>
      <c r="AM29" s="1002"/>
      <c r="AN29" s="1002"/>
      <c r="AO29" s="1002"/>
      <c r="AP29" s="1002"/>
      <c r="AQ29" s="1002"/>
      <c r="AR29" s="1002"/>
      <c r="AS29" s="1002"/>
      <c r="AT29" s="1002"/>
      <c r="AU29" s="1005">
        <f t="shared" si="3"/>
        <v>1</v>
      </c>
      <c r="AV29" s="1002">
        <f t="shared" si="25"/>
        <v>6000000</v>
      </c>
      <c r="AW29" s="1002">
        <f t="shared" si="35"/>
        <v>0</v>
      </c>
      <c r="AX29" s="1002">
        <f t="shared" si="35"/>
        <v>0</v>
      </c>
      <c r="AY29" s="1002">
        <f t="shared" si="33"/>
        <v>0</v>
      </c>
      <c r="AZ29" s="1002">
        <f t="shared" si="26"/>
        <v>0</v>
      </c>
      <c r="BA29" s="1002">
        <f t="shared" si="26"/>
        <v>0</v>
      </c>
      <c r="BB29" s="1002">
        <f t="shared" si="26"/>
        <v>0</v>
      </c>
      <c r="BC29" s="1002">
        <f t="shared" si="26"/>
        <v>0</v>
      </c>
      <c r="BD29" s="1002">
        <f t="shared" si="26"/>
        <v>0</v>
      </c>
      <c r="BE29" s="1002">
        <f t="shared" si="26"/>
        <v>0</v>
      </c>
      <c r="BF29" s="1002">
        <f t="shared" si="26"/>
        <v>0</v>
      </c>
      <c r="BG29" s="1002">
        <f t="shared" si="26"/>
        <v>0</v>
      </c>
      <c r="BH29" s="1002">
        <f t="shared" si="26"/>
        <v>0</v>
      </c>
      <c r="BI29" s="1002"/>
      <c r="BJ29" s="1002">
        <f t="shared" si="26"/>
        <v>0</v>
      </c>
      <c r="BK29" s="1002">
        <f t="shared" si="26"/>
        <v>0</v>
      </c>
      <c r="BL29" s="1002"/>
      <c r="BM29" s="1002"/>
      <c r="BN29" s="1002">
        <f t="shared" si="27"/>
        <v>6000000</v>
      </c>
      <c r="BO29" s="1005">
        <f t="shared" si="8"/>
        <v>0</v>
      </c>
      <c r="BP29" s="1002">
        <f t="shared" si="28"/>
        <v>0</v>
      </c>
      <c r="BQ29" s="1002"/>
      <c r="BR29" s="1002"/>
      <c r="BS29" s="1002"/>
      <c r="BT29" s="1002"/>
      <c r="BU29" s="1002"/>
      <c r="BV29" s="1002"/>
      <c r="BW29" s="1002"/>
      <c r="BX29" s="1002"/>
      <c r="BY29" s="1002"/>
      <c r="BZ29" s="1002"/>
      <c r="CA29" s="1002"/>
      <c r="CB29" s="1002"/>
      <c r="CC29" s="1002"/>
      <c r="CD29" s="1002"/>
      <c r="CE29" s="1002"/>
      <c r="CF29" s="1002"/>
      <c r="CG29" s="1002"/>
      <c r="CH29" s="1002"/>
      <c r="CI29" s="1005">
        <f t="shared" si="10"/>
        <v>1</v>
      </c>
      <c r="CJ29" s="1002">
        <f t="shared" si="29"/>
        <v>6000000</v>
      </c>
      <c r="CK29" s="1002">
        <f t="shared" si="36"/>
        <v>0</v>
      </c>
      <c r="CL29" s="1002">
        <f t="shared" si="36"/>
        <v>0</v>
      </c>
      <c r="CM29" s="1002">
        <f t="shared" si="30"/>
        <v>0</v>
      </c>
      <c r="CN29" s="1002">
        <f t="shared" si="30"/>
        <v>0</v>
      </c>
      <c r="CO29" s="1002">
        <f t="shared" si="30"/>
        <v>0</v>
      </c>
      <c r="CP29" s="1002">
        <f>M29-BV29</f>
        <v>0</v>
      </c>
      <c r="CQ29" s="1002">
        <f t="shared" si="34"/>
        <v>0</v>
      </c>
      <c r="CR29" s="1002">
        <f t="shared" si="34"/>
        <v>0</v>
      </c>
      <c r="CS29" s="1002">
        <f t="shared" si="34"/>
        <v>0</v>
      </c>
      <c r="CT29" s="1002">
        <f t="shared" si="31"/>
        <v>0</v>
      </c>
      <c r="CU29" s="1002">
        <f t="shared" si="31"/>
        <v>0</v>
      </c>
      <c r="CV29" s="1002">
        <f t="shared" si="31"/>
        <v>0</v>
      </c>
      <c r="CW29" s="1002">
        <f t="shared" si="31"/>
        <v>0</v>
      </c>
      <c r="CX29" s="1002">
        <f t="shared" si="31"/>
        <v>0</v>
      </c>
      <c r="CY29" s="1002">
        <f t="shared" si="31"/>
        <v>0</v>
      </c>
      <c r="CZ29" s="1002">
        <f t="shared" si="31"/>
        <v>0</v>
      </c>
      <c r="DA29" s="1002">
        <f t="shared" si="31"/>
        <v>0</v>
      </c>
      <c r="DB29" s="1002">
        <f t="shared" si="31"/>
        <v>6000000</v>
      </c>
    </row>
    <row r="30" spans="1:106" ht="50.25" customHeight="1" x14ac:dyDescent="0.25">
      <c r="A30" s="1044"/>
      <c r="B30" s="1493"/>
      <c r="C30" s="1058" t="s">
        <v>4492</v>
      </c>
      <c r="D30" s="1008" t="s">
        <v>4487</v>
      </c>
      <c r="E30" s="1034">
        <v>410</v>
      </c>
      <c r="F30" s="1061" t="s">
        <v>4490</v>
      </c>
      <c r="G30" s="1002">
        <f t="shared" si="23"/>
        <v>5000000</v>
      </c>
      <c r="H30" s="1002"/>
      <c r="I30" s="1002"/>
      <c r="J30" s="1002"/>
      <c r="K30" s="1002"/>
      <c r="L30" s="1002"/>
      <c r="M30" s="1002"/>
      <c r="N30" s="1002"/>
      <c r="O30" s="1002"/>
      <c r="P30" s="1002"/>
      <c r="Q30" s="1002"/>
      <c r="R30" s="1002"/>
      <c r="S30" s="1002"/>
      <c r="T30" s="1002"/>
      <c r="U30" s="1002"/>
      <c r="V30" s="1002"/>
      <c r="W30" s="1002"/>
      <c r="X30" s="1002"/>
      <c r="Y30" s="1002">
        <v>5000000</v>
      </c>
      <c r="AA30" s="1005">
        <f t="shared" si="1"/>
        <v>0</v>
      </c>
      <c r="AB30" s="1002">
        <f t="shared" si="24"/>
        <v>0</v>
      </c>
      <c r="AC30" s="1002"/>
      <c r="AD30" s="1002"/>
      <c r="AE30" s="1002"/>
      <c r="AF30" s="1002"/>
      <c r="AG30" s="1002"/>
      <c r="AH30" s="1002"/>
      <c r="AI30" s="1002"/>
      <c r="AJ30" s="1002"/>
      <c r="AK30" s="1002"/>
      <c r="AL30" s="1002"/>
      <c r="AM30" s="1002"/>
      <c r="AN30" s="1002"/>
      <c r="AO30" s="1002"/>
      <c r="AP30" s="1002"/>
      <c r="AQ30" s="1002"/>
      <c r="AR30" s="1002"/>
      <c r="AS30" s="1002"/>
      <c r="AT30" s="1002"/>
      <c r="AU30" s="1005">
        <f t="shared" si="3"/>
        <v>1</v>
      </c>
      <c r="AV30" s="1002">
        <f t="shared" si="25"/>
        <v>5000000</v>
      </c>
      <c r="AW30" s="1002">
        <f t="shared" si="35"/>
        <v>0</v>
      </c>
      <c r="AX30" s="1002">
        <f t="shared" si="35"/>
        <v>0</v>
      </c>
      <c r="AY30" s="1002">
        <f t="shared" si="33"/>
        <v>0</v>
      </c>
      <c r="AZ30" s="1002">
        <f t="shared" si="26"/>
        <v>0</v>
      </c>
      <c r="BA30" s="1002">
        <f t="shared" si="26"/>
        <v>0</v>
      </c>
      <c r="BB30" s="1002">
        <f t="shared" si="26"/>
        <v>0</v>
      </c>
      <c r="BC30" s="1002">
        <f t="shared" si="26"/>
        <v>0</v>
      </c>
      <c r="BD30" s="1002">
        <f t="shared" si="26"/>
        <v>0</v>
      </c>
      <c r="BE30" s="1002">
        <f t="shared" si="26"/>
        <v>0</v>
      </c>
      <c r="BF30" s="1002">
        <f t="shared" si="26"/>
        <v>0</v>
      </c>
      <c r="BG30" s="1002">
        <f t="shared" si="26"/>
        <v>0</v>
      </c>
      <c r="BH30" s="1002">
        <f t="shared" si="26"/>
        <v>0</v>
      </c>
      <c r="BI30" s="1002"/>
      <c r="BJ30" s="1002">
        <f t="shared" si="26"/>
        <v>0</v>
      </c>
      <c r="BK30" s="1002">
        <f t="shared" si="26"/>
        <v>0</v>
      </c>
      <c r="BL30" s="1002"/>
      <c r="BM30" s="1002"/>
      <c r="BN30" s="1002">
        <f t="shared" si="27"/>
        <v>5000000</v>
      </c>
      <c r="BO30" s="1005">
        <f t="shared" si="8"/>
        <v>0</v>
      </c>
      <c r="BP30" s="1002">
        <f t="shared" si="28"/>
        <v>0</v>
      </c>
      <c r="BQ30" s="1002"/>
      <c r="BR30" s="1002"/>
      <c r="BS30" s="1002"/>
      <c r="BT30" s="1002"/>
      <c r="BU30" s="1002"/>
      <c r="BV30" s="1002"/>
      <c r="BW30" s="1002"/>
      <c r="BX30" s="1002"/>
      <c r="BY30" s="1002"/>
      <c r="BZ30" s="1002"/>
      <c r="CA30" s="1002"/>
      <c r="CB30" s="1002"/>
      <c r="CC30" s="1002"/>
      <c r="CD30" s="1002"/>
      <c r="CE30" s="1002"/>
      <c r="CF30" s="1002"/>
      <c r="CG30" s="1002"/>
      <c r="CH30" s="1002"/>
      <c r="CI30" s="1005">
        <f t="shared" si="10"/>
        <v>1</v>
      </c>
      <c r="CJ30" s="1002">
        <f t="shared" si="29"/>
        <v>5000000</v>
      </c>
      <c r="CK30" s="1002">
        <f t="shared" si="36"/>
        <v>0</v>
      </c>
      <c r="CL30" s="1002">
        <f t="shared" si="36"/>
        <v>0</v>
      </c>
      <c r="CM30" s="1002">
        <f>J30-BS30</f>
        <v>0</v>
      </c>
      <c r="CN30" s="1002">
        <f t="shared" si="30"/>
        <v>0</v>
      </c>
      <c r="CO30" s="1002">
        <f t="shared" si="30"/>
        <v>0</v>
      </c>
      <c r="CP30" s="1002">
        <f t="shared" si="30"/>
        <v>0</v>
      </c>
      <c r="CQ30" s="1002">
        <f t="shared" si="34"/>
        <v>0</v>
      </c>
      <c r="CR30" s="1002">
        <f t="shared" si="34"/>
        <v>0</v>
      </c>
      <c r="CS30" s="1002">
        <f>+P30-BY30</f>
        <v>0</v>
      </c>
      <c r="CT30" s="1002">
        <f t="shared" si="31"/>
        <v>0</v>
      </c>
      <c r="CU30" s="1002">
        <f t="shared" si="31"/>
        <v>0</v>
      </c>
      <c r="CV30" s="1002">
        <f t="shared" si="31"/>
        <v>0</v>
      </c>
      <c r="CW30" s="1002">
        <f t="shared" si="31"/>
        <v>0</v>
      </c>
      <c r="CX30" s="1002">
        <f t="shared" si="31"/>
        <v>0</v>
      </c>
      <c r="CY30" s="1002">
        <f t="shared" si="31"/>
        <v>0</v>
      </c>
      <c r="CZ30" s="1002">
        <f t="shared" si="31"/>
        <v>0</v>
      </c>
      <c r="DA30" s="1002">
        <f t="shared" si="31"/>
        <v>0</v>
      </c>
      <c r="DB30" s="1002">
        <f t="shared" si="31"/>
        <v>5000000</v>
      </c>
    </row>
    <row r="31" spans="1:106" ht="49.5" customHeight="1" x14ac:dyDescent="0.25">
      <c r="A31" s="1044"/>
      <c r="B31" s="1494"/>
      <c r="C31" s="1058" t="s">
        <v>4493</v>
      </c>
      <c r="D31" s="1008" t="s">
        <v>4594</v>
      </c>
      <c r="E31" s="1034">
        <v>410</v>
      </c>
      <c r="F31" s="1061" t="s">
        <v>4572</v>
      </c>
      <c r="G31" s="1002">
        <f t="shared" si="23"/>
        <v>110000000</v>
      </c>
      <c r="H31" s="1002"/>
      <c r="I31" s="1002"/>
      <c r="J31" s="1002"/>
      <c r="K31" s="1002"/>
      <c r="L31" s="1002"/>
      <c r="M31" s="1002"/>
      <c r="N31" s="1002"/>
      <c r="O31" s="1002"/>
      <c r="P31" s="1002"/>
      <c r="Q31" s="1002"/>
      <c r="R31" s="1002"/>
      <c r="S31" s="1002"/>
      <c r="T31" s="1002"/>
      <c r="U31" s="1002">
        <v>110000000</v>
      </c>
      <c r="V31" s="1002"/>
      <c r="W31" s="1002"/>
      <c r="X31" s="1002"/>
      <c r="Y31" s="1002"/>
      <c r="AA31" s="1005">
        <f t="shared" si="1"/>
        <v>1</v>
      </c>
      <c r="AB31" s="1002">
        <f t="shared" si="24"/>
        <v>110000000</v>
      </c>
      <c r="AC31" s="1002"/>
      <c r="AD31" s="1002"/>
      <c r="AE31" s="1002"/>
      <c r="AF31" s="1002"/>
      <c r="AG31" s="1002"/>
      <c r="AH31" s="1002"/>
      <c r="AI31" s="1002"/>
      <c r="AJ31" s="1002"/>
      <c r="AK31" s="1002"/>
      <c r="AL31" s="1002"/>
      <c r="AM31" s="1002"/>
      <c r="AN31" s="1002"/>
      <c r="AO31" s="1002"/>
      <c r="AP31" s="1002">
        <f>+'[7]ENERO 2016'!$Y$308</f>
        <v>110000000</v>
      </c>
      <c r="AQ31" s="1002"/>
      <c r="AR31" s="1002"/>
      <c r="AS31" s="1002"/>
      <c r="AT31" s="1002"/>
      <c r="AU31" s="1005">
        <f t="shared" si="3"/>
        <v>0</v>
      </c>
      <c r="AV31" s="1002">
        <f t="shared" si="25"/>
        <v>0</v>
      </c>
      <c r="AW31" s="1002">
        <f t="shared" si="35"/>
        <v>0</v>
      </c>
      <c r="AX31" s="1002">
        <f t="shared" si="35"/>
        <v>0</v>
      </c>
      <c r="AY31" s="1002">
        <f t="shared" si="33"/>
        <v>0</v>
      </c>
      <c r="AZ31" s="1002">
        <f t="shared" si="26"/>
        <v>0</v>
      </c>
      <c r="BA31" s="1002">
        <f t="shared" si="26"/>
        <v>0</v>
      </c>
      <c r="BB31" s="1002">
        <f t="shared" si="26"/>
        <v>0</v>
      </c>
      <c r="BC31" s="1002">
        <f t="shared" si="26"/>
        <v>0</v>
      </c>
      <c r="BD31" s="1002">
        <f t="shared" si="26"/>
        <v>0</v>
      </c>
      <c r="BE31" s="1002">
        <f t="shared" si="26"/>
        <v>0</v>
      </c>
      <c r="BF31" s="1002">
        <f t="shared" si="26"/>
        <v>0</v>
      </c>
      <c r="BG31" s="1002">
        <f t="shared" si="26"/>
        <v>0</v>
      </c>
      <c r="BH31" s="1002">
        <f t="shared" si="26"/>
        <v>0</v>
      </c>
      <c r="BI31" s="1002"/>
      <c r="BJ31" s="1002">
        <f t="shared" si="26"/>
        <v>0</v>
      </c>
      <c r="BK31" s="1002">
        <f t="shared" si="26"/>
        <v>0</v>
      </c>
      <c r="BL31" s="1002"/>
      <c r="BM31" s="1002"/>
      <c r="BN31" s="1002">
        <f t="shared" si="27"/>
        <v>0</v>
      </c>
      <c r="BO31" s="1005">
        <f t="shared" si="8"/>
        <v>2.1647427272727272E-2</v>
      </c>
      <c r="BP31" s="1002">
        <f t="shared" si="28"/>
        <v>2381217</v>
      </c>
      <c r="BQ31" s="1002"/>
      <c r="BR31" s="1002"/>
      <c r="BS31" s="1002"/>
      <c r="BT31" s="1002"/>
      <c r="BU31" s="1002"/>
      <c r="BV31" s="1002"/>
      <c r="BW31" s="1002"/>
      <c r="BX31" s="1002"/>
      <c r="BY31" s="1002"/>
      <c r="BZ31" s="1002"/>
      <c r="CA31" s="1002"/>
      <c r="CB31" s="1002"/>
      <c r="CC31" s="1002"/>
      <c r="CD31" s="1002">
        <f>+'[7]ENERO 2016'!$H$306</f>
        <v>2381217</v>
      </c>
      <c r="CE31" s="1002"/>
      <c r="CF31" s="1002"/>
      <c r="CG31" s="1002"/>
      <c r="CH31" s="1002"/>
      <c r="CI31" s="1005">
        <f t="shared" si="10"/>
        <v>0.97835257272727272</v>
      </c>
      <c r="CJ31" s="1002">
        <f t="shared" si="29"/>
        <v>107618783</v>
      </c>
      <c r="CK31" s="1002">
        <f t="shared" si="36"/>
        <v>0</v>
      </c>
      <c r="CL31" s="1002">
        <f t="shared" si="36"/>
        <v>0</v>
      </c>
      <c r="CM31" s="1002">
        <f t="shared" si="30"/>
        <v>0</v>
      </c>
      <c r="CN31" s="1002">
        <f t="shared" si="30"/>
        <v>0</v>
      </c>
      <c r="CO31" s="1002">
        <f t="shared" si="30"/>
        <v>0</v>
      </c>
      <c r="CP31" s="1002">
        <f t="shared" si="30"/>
        <v>0</v>
      </c>
      <c r="CQ31" s="1002">
        <f t="shared" si="34"/>
        <v>0</v>
      </c>
      <c r="CR31" s="1002">
        <f t="shared" si="34"/>
        <v>0</v>
      </c>
      <c r="CS31" s="1002">
        <f t="shared" si="34"/>
        <v>0</v>
      </c>
      <c r="CT31" s="1002">
        <f t="shared" si="31"/>
        <v>0</v>
      </c>
      <c r="CU31" s="1002">
        <f t="shared" si="31"/>
        <v>0</v>
      </c>
      <c r="CV31" s="1002">
        <f t="shared" si="31"/>
        <v>0</v>
      </c>
      <c r="CW31" s="1002">
        <f t="shared" si="31"/>
        <v>0</v>
      </c>
      <c r="CX31" s="1002">
        <f t="shared" si="31"/>
        <v>107618783</v>
      </c>
      <c r="CY31" s="1002">
        <f t="shared" si="31"/>
        <v>0</v>
      </c>
      <c r="CZ31" s="1002">
        <f t="shared" si="31"/>
        <v>0</v>
      </c>
      <c r="DA31" s="1002">
        <f t="shared" si="31"/>
        <v>0</v>
      </c>
      <c r="DB31" s="1002">
        <f t="shared" si="31"/>
        <v>0</v>
      </c>
    </row>
    <row r="32" spans="1:106" ht="39.75" customHeight="1" x14ac:dyDescent="0.25">
      <c r="A32" s="1495" t="s">
        <v>4465</v>
      </c>
      <c r="B32" s="1492" t="s">
        <v>4307</v>
      </c>
      <c r="C32" s="1058" t="s">
        <v>4337</v>
      </c>
      <c r="D32" s="1008" t="s">
        <v>4574</v>
      </c>
      <c r="E32" s="1067">
        <v>410</v>
      </c>
      <c r="F32" s="1061" t="s">
        <v>3350</v>
      </c>
      <c r="G32" s="1002">
        <f t="shared" si="23"/>
        <v>55000000</v>
      </c>
      <c r="H32" s="1002"/>
      <c r="I32" s="1002"/>
      <c r="J32" s="1002"/>
      <c r="K32" s="1002"/>
      <c r="L32" s="1002"/>
      <c r="M32" s="1002"/>
      <c r="N32" s="1002"/>
      <c r="O32" s="1002"/>
      <c r="P32" s="1002"/>
      <c r="Q32" s="1002"/>
      <c r="R32" s="1002"/>
      <c r="S32" s="1002"/>
      <c r="T32" s="1002"/>
      <c r="U32" s="1002">
        <v>55000000</v>
      </c>
      <c r="V32" s="1002"/>
      <c r="W32" s="1002"/>
      <c r="X32" s="1002"/>
      <c r="Y32" s="1002"/>
      <c r="AA32" s="1005">
        <f t="shared" si="1"/>
        <v>0</v>
      </c>
      <c r="AB32" s="1002">
        <f t="shared" si="24"/>
        <v>0</v>
      </c>
      <c r="AC32" s="1002"/>
      <c r="AD32" s="1002"/>
      <c r="AE32" s="1002"/>
      <c r="AF32" s="1002"/>
      <c r="AG32" s="1002"/>
      <c r="AH32" s="1002"/>
      <c r="AI32" s="1002"/>
      <c r="AJ32" s="1002"/>
      <c r="AK32" s="1002"/>
      <c r="AL32" s="1002"/>
      <c r="AM32" s="1002"/>
      <c r="AN32" s="1002"/>
      <c r="AO32" s="1002"/>
      <c r="AP32" s="1002"/>
      <c r="AQ32" s="1002"/>
      <c r="AR32" s="1002"/>
      <c r="AS32" s="1002"/>
      <c r="AT32" s="1002"/>
      <c r="AU32" s="1005">
        <f t="shared" si="3"/>
        <v>1</v>
      </c>
      <c r="AV32" s="1002">
        <f t="shared" si="25"/>
        <v>55000000</v>
      </c>
      <c r="AW32" s="1002">
        <f t="shared" si="35"/>
        <v>0</v>
      </c>
      <c r="AX32" s="1002">
        <f t="shared" si="35"/>
        <v>0</v>
      </c>
      <c r="AY32" s="1002">
        <f t="shared" si="33"/>
        <v>0</v>
      </c>
      <c r="AZ32" s="1002">
        <f t="shared" si="26"/>
        <v>0</v>
      </c>
      <c r="BA32" s="1002">
        <f t="shared" si="26"/>
        <v>0</v>
      </c>
      <c r="BB32" s="1002">
        <f t="shared" si="26"/>
        <v>0</v>
      </c>
      <c r="BC32" s="1002">
        <f t="shared" si="26"/>
        <v>0</v>
      </c>
      <c r="BD32" s="1002">
        <f t="shared" si="26"/>
        <v>0</v>
      </c>
      <c r="BE32" s="1002">
        <f t="shared" si="26"/>
        <v>0</v>
      </c>
      <c r="BF32" s="1002">
        <f t="shared" si="26"/>
        <v>0</v>
      </c>
      <c r="BG32" s="1002">
        <f t="shared" si="26"/>
        <v>0</v>
      </c>
      <c r="BH32" s="1002">
        <f t="shared" si="26"/>
        <v>0</v>
      </c>
      <c r="BI32" s="1002">
        <f t="shared" si="26"/>
        <v>0</v>
      </c>
      <c r="BJ32" s="1002">
        <f t="shared" si="26"/>
        <v>55000000</v>
      </c>
      <c r="BK32" s="1002">
        <f t="shared" si="26"/>
        <v>0</v>
      </c>
      <c r="BL32" s="1002"/>
      <c r="BM32" s="1002"/>
      <c r="BN32" s="1002">
        <f t="shared" si="27"/>
        <v>0</v>
      </c>
      <c r="BO32" s="1005">
        <f t="shared" si="8"/>
        <v>0</v>
      </c>
      <c r="BP32" s="1002">
        <f t="shared" si="28"/>
        <v>0</v>
      </c>
      <c r="BQ32" s="1002"/>
      <c r="BR32" s="1002"/>
      <c r="BS32" s="1002"/>
      <c r="BT32" s="1002"/>
      <c r="BU32" s="1002"/>
      <c r="BV32" s="1002"/>
      <c r="BW32" s="1002"/>
      <c r="BX32" s="1002"/>
      <c r="BY32" s="1002"/>
      <c r="BZ32" s="1002"/>
      <c r="CA32" s="1002"/>
      <c r="CB32" s="1002"/>
      <c r="CC32" s="1002"/>
      <c r="CD32" s="1002"/>
      <c r="CE32" s="1002"/>
      <c r="CF32" s="1002"/>
      <c r="CG32" s="1002"/>
      <c r="CH32" s="1002"/>
      <c r="CI32" s="1005">
        <f t="shared" si="10"/>
        <v>1</v>
      </c>
      <c r="CJ32" s="1002">
        <f t="shared" si="29"/>
        <v>55000000</v>
      </c>
      <c r="CK32" s="1002">
        <f t="shared" si="36"/>
        <v>0</v>
      </c>
      <c r="CL32" s="1002">
        <f t="shared" si="36"/>
        <v>0</v>
      </c>
      <c r="CM32" s="1002">
        <f t="shared" si="30"/>
        <v>0</v>
      </c>
      <c r="CN32" s="1002">
        <f t="shared" si="30"/>
        <v>0</v>
      </c>
      <c r="CO32" s="1002">
        <f t="shared" si="30"/>
        <v>0</v>
      </c>
      <c r="CP32" s="1002">
        <f t="shared" si="30"/>
        <v>0</v>
      </c>
      <c r="CQ32" s="1002">
        <f t="shared" si="34"/>
        <v>0</v>
      </c>
      <c r="CR32" s="1002">
        <f t="shared" si="34"/>
        <v>0</v>
      </c>
      <c r="CS32" s="1002">
        <f t="shared" si="34"/>
        <v>0</v>
      </c>
      <c r="CT32" s="1002">
        <f t="shared" si="31"/>
        <v>0</v>
      </c>
      <c r="CU32" s="1002">
        <f t="shared" si="31"/>
        <v>0</v>
      </c>
      <c r="CV32" s="1002">
        <f t="shared" si="31"/>
        <v>0</v>
      </c>
      <c r="CW32" s="1002">
        <f t="shared" ref="CW32:CZ46" si="37">+T32-CC32</f>
        <v>0</v>
      </c>
      <c r="CX32" s="1002">
        <f t="shared" si="37"/>
        <v>55000000</v>
      </c>
      <c r="CY32" s="1002">
        <f t="shared" si="37"/>
        <v>0</v>
      </c>
      <c r="CZ32" s="1002">
        <f t="shared" si="37"/>
        <v>0</v>
      </c>
      <c r="DA32" s="1002">
        <f t="shared" si="31"/>
        <v>0</v>
      </c>
      <c r="DB32" s="1002">
        <f t="shared" ref="DB32:DB46" si="38">+Y32-CH32</f>
        <v>0</v>
      </c>
    </row>
    <row r="33" spans="1:106" ht="39" customHeight="1" x14ac:dyDescent="0.25">
      <c r="A33" s="1495"/>
      <c r="B33" s="1493"/>
      <c r="C33" s="1058" t="s">
        <v>4338</v>
      </c>
      <c r="D33" s="1008" t="s">
        <v>4494</v>
      </c>
      <c r="E33" s="1034">
        <v>410</v>
      </c>
      <c r="F33" s="1061" t="s">
        <v>3350</v>
      </c>
      <c r="G33" s="1002">
        <f t="shared" si="23"/>
        <v>50000000</v>
      </c>
      <c r="H33" s="1002"/>
      <c r="I33" s="1002"/>
      <c r="J33" s="1002"/>
      <c r="K33" s="1002"/>
      <c r="L33" s="1002"/>
      <c r="M33" s="1002"/>
      <c r="N33" s="1002"/>
      <c r="O33" s="1002"/>
      <c r="P33" s="1002"/>
      <c r="Q33" s="1002"/>
      <c r="R33" s="1002"/>
      <c r="S33" s="1002"/>
      <c r="T33" s="1002"/>
      <c r="U33" s="1002">
        <v>50000000</v>
      </c>
      <c r="V33" s="1002"/>
      <c r="W33" s="1002"/>
      <c r="X33" s="1002"/>
      <c r="Y33" s="1002"/>
      <c r="AA33" s="1005">
        <f t="shared" si="1"/>
        <v>0</v>
      </c>
      <c r="AB33" s="1002">
        <f t="shared" si="24"/>
        <v>0</v>
      </c>
      <c r="AC33" s="1002"/>
      <c r="AD33" s="1002"/>
      <c r="AE33" s="1002"/>
      <c r="AF33" s="1002"/>
      <c r="AG33" s="1002"/>
      <c r="AH33" s="1002"/>
      <c r="AI33" s="1002"/>
      <c r="AJ33" s="1002"/>
      <c r="AK33" s="1002"/>
      <c r="AL33" s="1002"/>
      <c r="AM33" s="1002"/>
      <c r="AN33" s="1002"/>
      <c r="AO33" s="1002"/>
      <c r="AP33" s="1002"/>
      <c r="AQ33" s="1002"/>
      <c r="AR33" s="1002"/>
      <c r="AS33" s="1002"/>
      <c r="AT33" s="1002"/>
      <c r="AU33" s="1005">
        <f t="shared" si="3"/>
        <v>1</v>
      </c>
      <c r="AV33" s="1002">
        <f t="shared" si="25"/>
        <v>50000000</v>
      </c>
      <c r="AW33" s="1002">
        <f t="shared" si="35"/>
        <v>0</v>
      </c>
      <c r="AX33" s="1002">
        <f t="shared" si="35"/>
        <v>0</v>
      </c>
      <c r="AY33" s="1002">
        <f t="shared" si="33"/>
        <v>0</v>
      </c>
      <c r="AZ33" s="1002">
        <f t="shared" si="26"/>
        <v>0</v>
      </c>
      <c r="BA33" s="1002">
        <f t="shared" si="26"/>
        <v>0</v>
      </c>
      <c r="BB33" s="1002">
        <f t="shared" si="26"/>
        <v>0</v>
      </c>
      <c r="BC33" s="1002">
        <f t="shared" si="26"/>
        <v>0</v>
      </c>
      <c r="BD33" s="1002">
        <f t="shared" si="26"/>
        <v>0</v>
      </c>
      <c r="BE33" s="1002">
        <f t="shared" si="26"/>
        <v>0</v>
      </c>
      <c r="BF33" s="1002">
        <f t="shared" si="26"/>
        <v>0</v>
      </c>
      <c r="BG33" s="1002">
        <f t="shared" si="26"/>
        <v>0</v>
      </c>
      <c r="BH33" s="1002">
        <f t="shared" si="26"/>
        <v>0</v>
      </c>
      <c r="BI33" s="1002">
        <f t="shared" si="26"/>
        <v>0</v>
      </c>
      <c r="BJ33" s="1002">
        <f t="shared" si="26"/>
        <v>50000000</v>
      </c>
      <c r="BK33" s="1002">
        <f t="shared" si="26"/>
        <v>0</v>
      </c>
      <c r="BL33" s="1002"/>
      <c r="BM33" s="1002"/>
      <c r="BN33" s="1002">
        <f t="shared" si="27"/>
        <v>0</v>
      </c>
      <c r="BO33" s="1005">
        <f t="shared" si="8"/>
        <v>0</v>
      </c>
      <c r="BP33" s="1002">
        <f t="shared" si="28"/>
        <v>0</v>
      </c>
      <c r="BQ33" s="1002"/>
      <c r="BR33" s="1002"/>
      <c r="BS33" s="1002"/>
      <c r="BT33" s="1002"/>
      <c r="BU33" s="1002"/>
      <c r="BV33" s="1002"/>
      <c r="BW33" s="1002"/>
      <c r="BX33" s="1002"/>
      <c r="BY33" s="1002"/>
      <c r="BZ33" s="1002"/>
      <c r="CA33" s="1002"/>
      <c r="CB33" s="1002"/>
      <c r="CC33" s="1002"/>
      <c r="CD33" s="1002"/>
      <c r="CE33" s="1002"/>
      <c r="CF33" s="1002"/>
      <c r="CG33" s="1002"/>
      <c r="CH33" s="1002"/>
      <c r="CI33" s="1005">
        <f t="shared" si="10"/>
        <v>1</v>
      </c>
      <c r="CJ33" s="1002">
        <f t="shared" si="29"/>
        <v>50000000</v>
      </c>
      <c r="CK33" s="1002">
        <f t="shared" si="36"/>
        <v>0</v>
      </c>
      <c r="CL33" s="1002">
        <f t="shared" si="36"/>
        <v>0</v>
      </c>
      <c r="CM33" s="1002">
        <f t="shared" si="30"/>
        <v>0</v>
      </c>
      <c r="CN33" s="1002">
        <f t="shared" si="30"/>
        <v>0</v>
      </c>
      <c r="CO33" s="1002">
        <f t="shared" si="30"/>
        <v>0</v>
      </c>
      <c r="CP33" s="1002">
        <f t="shared" si="30"/>
        <v>0</v>
      </c>
      <c r="CQ33" s="1002">
        <f t="shared" si="34"/>
        <v>0</v>
      </c>
      <c r="CR33" s="1002">
        <f t="shared" si="34"/>
        <v>0</v>
      </c>
      <c r="CS33" s="1002">
        <f t="shared" si="34"/>
        <v>0</v>
      </c>
      <c r="CT33" s="1002">
        <f t="shared" si="31"/>
        <v>0</v>
      </c>
      <c r="CU33" s="1002">
        <f t="shared" si="31"/>
        <v>0</v>
      </c>
      <c r="CV33" s="1002">
        <f t="shared" si="31"/>
        <v>0</v>
      </c>
      <c r="CW33" s="1002">
        <f t="shared" si="37"/>
        <v>0</v>
      </c>
      <c r="CX33" s="1002">
        <f t="shared" si="37"/>
        <v>50000000</v>
      </c>
      <c r="CY33" s="1002">
        <f t="shared" si="37"/>
        <v>0</v>
      </c>
      <c r="CZ33" s="1002">
        <f t="shared" si="37"/>
        <v>0</v>
      </c>
      <c r="DA33" s="1002">
        <f t="shared" si="31"/>
        <v>0</v>
      </c>
      <c r="DB33" s="1002">
        <f t="shared" si="38"/>
        <v>0</v>
      </c>
    </row>
    <row r="34" spans="1:106" ht="35.25" customHeight="1" x14ac:dyDescent="0.25">
      <c r="A34" s="1495"/>
      <c r="B34" s="1493"/>
      <c r="C34" s="1058" t="s">
        <v>4339</v>
      </c>
      <c r="D34" s="1008" t="s">
        <v>4575</v>
      </c>
      <c r="E34" s="1034">
        <v>410</v>
      </c>
      <c r="F34" s="1061" t="s">
        <v>3350</v>
      </c>
      <c r="G34" s="1002">
        <f t="shared" si="23"/>
        <v>40000000</v>
      </c>
      <c r="H34" s="1002"/>
      <c r="I34" s="1002"/>
      <c r="J34" s="1002"/>
      <c r="K34" s="1002"/>
      <c r="L34" s="1002"/>
      <c r="M34" s="1002"/>
      <c r="N34" s="1002"/>
      <c r="O34" s="1002"/>
      <c r="P34" s="1002"/>
      <c r="Q34" s="1002"/>
      <c r="R34" s="1002"/>
      <c r="S34" s="1002"/>
      <c r="T34" s="1002"/>
      <c r="U34" s="1002">
        <v>40000000</v>
      </c>
      <c r="V34" s="1002"/>
      <c r="W34" s="1002"/>
      <c r="X34" s="1002"/>
      <c r="Y34" s="1002"/>
      <c r="AA34" s="1005">
        <f t="shared" si="1"/>
        <v>0</v>
      </c>
      <c r="AB34" s="1002">
        <f t="shared" si="24"/>
        <v>0</v>
      </c>
      <c r="AC34" s="1002"/>
      <c r="AD34" s="1002"/>
      <c r="AE34" s="1002"/>
      <c r="AF34" s="1002"/>
      <c r="AG34" s="1002"/>
      <c r="AH34" s="1002"/>
      <c r="AI34" s="1002"/>
      <c r="AJ34" s="1002"/>
      <c r="AK34" s="1002"/>
      <c r="AL34" s="1002"/>
      <c r="AM34" s="1002"/>
      <c r="AN34" s="1002"/>
      <c r="AO34" s="1002"/>
      <c r="AP34" s="1002"/>
      <c r="AQ34" s="1002"/>
      <c r="AR34" s="1002"/>
      <c r="AS34" s="1002"/>
      <c r="AT34" s="1002"/>
      <c r="AU34" s="1005">
        <f t="shared" si="3"/>
        <v>1</v>
      </c>
      <c r="AV34" s="1002">
        <f t="shared" si="25"/>
        <v>40000000</v>
      </c>
      <c r="AW34" s="1002">
        <f t="shared" si="35"/>
        <v>0</v>
      </c>
      <c r="AX34" s="1002">
        <f t="shared" si="35"/>
        <v>0</v>
      </c>
      <c r="AY34" s="1002">
        <f t="shared" si="33"/>
        <v>0</v>
      </c>
      <c r="AZ34" s="1002">
        <f t="shared" si="26"/>
        <v>0</v>
      </c>
      <c r="BA34" s="1002">
        <f t="shared" si="26"/>
        <v>0</v>
      </c>
      <c r="BB34" s="1002">
        <f t="shared" si="26"/>
        <v>0</v>
      </c>
      <c r="BC34" s="1002">
        <f t="shared" si="26"/>
        <v>0</v>
      </c>
      <c r="BD34" s="1002">
        <f t="shared" si="26"/>
        <v>0</v>
      </c>
      <c r="BE34" s="1002">
        <f t="shared" si="26"/>
        <v>0</v>
      </c>
      <c r="BF34" s="1002">
        <f t="shared" si="26"/>
        <v>0</v>
      </c>
      <c r="BG34" s="1002">
        <f t="shared" si="26"/>
        <v>0</v>
      </c>
      <c r="BH34" s="1002">
        <f t="shared" si="26"/>
        <v>0</v>
      </c>
      <c r="BI34" s="1002">
        <f t="shared" si="26"/>
        <v>0</v>
      </c>
      <c r="BJ34" s="1002">
        <f t="shared" si="26"/>
        <v>40000000</v>
      </c>
      <c r="BK34" s="1002">
        <f t="shared" si="26"/>
        <v>0</v>
      </c>
      <c r="BL34" s="1002"/>
      <c r="BM34" s="1002"/>
      <c r="BN34" s="1002">
        <f t="shared" si="27"/>
        <v>0</v>
      </c>
      <c r="BO34" s="1005">
        <f t="shared" si="8"/>
        <v>0</v>
      </c>
      <c r="BP34" s="1002">
        <f t="shared" si="28"/>
        <v>0</v>
      </c>
      <c r="BQ34" s="1002"/>
      <c r="BR34" s="1002"/>
      <c r="BS34" s="1002"/>
      <c r="BT34" s="1002"/>
      <c r="BU34" s="1002"/>
      <c r="BV34" s="1002"/>
      <c r="BW34" s="1002"/>
      <c r="BX34" s="1002"/>
      <c r="BY34" s="1002"/>
      <c r="BZ34" s="1002"/>
      <c r="CA34" s="1002"/>
      <c r="CB34" s="1002"/>
      <c r="CC34" s="1002"/>
      <c r="CD34" s="1002"/>
      <c r="CE34" s="1002"/>
      <c r="CF34" s="1002"/>
      <c r="CG34" s="1002"/>
      <c r="CH34" s="1002"/>
      <c r="CI34" s="1005">
        <f t="shared" si="10"/>
        <v>1</v>
      </c>
      <c r="CJ34" s="1002">
        <f t="shared" si="29"/>
        <v>40000000</v>
      </c>
      <c r="CK34" s="1002">
        <f t="shared" si="36"/>
        <v>0</v>
      </c>
      <c r="CL34" s="1002">
        <f t="shared" si="36"/>
        <v>0</v>
      </c>
      <c r="CM34" s="1002">
        <f t="shared" si="30"/>
        <v>0</v>
      </c>
      <c r="CN34" s="1002">
        <f t="shared" si="30"/>
        <v>0</v>
      </c>
      <c r="CO34" s="1002">
        <f t="shared" si="30"/>
        <v>0</v>
      </c>
      <c r="CP34" s="1002">
        <f t="shared" si="30"/>
        <v>0</v>
      </c>
      <c r="CQ34" s="1002">
        <f t="shared" si="34"/>
        <v>0</v>
      </c>
      <c r="CR34" s="1002">
        <f t="shared" si="34"/>
        <v>0</v>
      </c>
      <c r="CS34" s="1002">
        <f t="shared" si="34"/>
        <v>0</v>
      </c>
      <c r="CT34" s="1002">
        <f t="shared" si="31"/>
        <v>0</v>
      </c>
      <c r="CU34" s="1002">
        <f t="shared" si="31"/>
        <v>0</v>
      </c>
      <c r="CV34" s="1002">
        <f t="shared" si="31"/>
        <v>0</v>
      </c>
      <c r="CW34" s="1002">
        <f t="shared" si="37"/>
        <v>0</v>
      </c>
      <c r="CX34" s="1002">
        <f t="shared" si="37"/>
        <v>40000000</v>
      </c>
      <c r="CY34" s="1002">
        <f t="shared" si="37"/>
        <v>0</v>
      </c>
      <c r="CZ34" s="1002">
        <f t="shared" si="37"/>
        <v>0</v>
      </c>
      <c r="DA34" s="1002">
        <f t="shared" si="31"/>
        <v>0</v>
      </c>
      <c r="DB34" s="1002">
        <f t="shared" si="38"/>
        <v>0</v>
      </c>
    </row>
    <row r="35" spans="1:106" ht="36.75" customHeight="1" x14ac:dyDescent="0.25">
      <c r="A35" s="1495"/>
      <c r="B35" s="1494"/>
      <c r="C35" s="1058" t="s">
        <v>4573</v>
      </c>
      <c r="D35" s="1008" t="s">
        <v>4495</v>
      </c>
      <c r="E35" s="1034">
        <v>410</v>
      </c>
      <c r="F35" s="1061" t="s">
        <v>3350</v>
      </c>
      <c r="G35" s="1002">
        <f t="shared" si="23"/>
        <v>105000000</v>
      </c>
      <c r="H35" s="1002"/>
      <c r="I35" s="1002"/>
      <c r="J35" s="1002"/>
      <c r="K35" s="1002"/>
      <c r="L35" s="1002"/>
      <c r="M35" s="1002"/>
      <c r="N35" s="1002"/>
      <c r="O35" s="1002"/>
      <c r="P35" s="1002"/>
      <c r="Q35" s="1002"/>
      <c r="R35" s="1002"/>
      <c r="S35" s="1002"/>
      <c r="T35" s="1002"/>
      <c r="U35" s="1002">
        <v>105000000</v>
      </c>
      <c r="V35" s="1002"/>
      <c r="W35" s="1002"/>
      <c r="X35" s="1002"/>
      <c r="Y35" s="1002"/>
      <c r="AA35" s="1005">
        <f t="shared" si="1"/>
        <v>1.056E-2</v>
      </c>
      <c r="AB35" s="1002">
        <f t="shared" si="24"/>
        <v>1108800</v>
      </c>
      <c r="AC35" s="1002"/>
      <c r="AD35" s="1002"/>
      <c r="AE35" s="1002"/>
      <c r="AF35" s="1002"/>
      <c r="AG35" s="1002"/>
      <c r="AH35" s="1002"/>
      <c r="AI35" s="1002"/>
      <c r="AJ35" s="1002"/>
      <c r="AK35" s="1002"/>
      <c r="AL35" s="1002"/>
      <c r="AM35" s="1002"/>
      <c r="AN35" s="1002"/>
      <c r="AO35" s="1002"/>
      <c r="AP35" s="1002">
        <f>+'[7]ENERO 2016'!$Y$334</f>
        <v>1108800</v>
      </c>
      <c r="AQ35" s="1002"/>
      <c r="AR35" s="1002"/>
      <c r="AS35" s="1002"/>
      <c r="AT35" s="1002"/>
      <c r="AU35" s="1005">
        <f t="shared" si="3"/>
        <v>0.98943999999999999</v>
      </c>
      <c r="AV35" s="1002">
        <f t="shared" si="25"/>
        <v>103891200</v>
      </c>
      <c r="AW35" s="1002">
        <f t="shared" si="35"/>
        <v>0</v>
      </c>
      <c r="AX35" s="1002">
        <f t="shared" si="35"/>
        <v>0</v>
      </c>
      <c r="AY35" s="1002">
        <f t="shared" si="33"/>
        <v>0</v>
      </c>
      <c r="AZ35" s="1002">
        <f t="shared" si="33"/>
        <v>0</v>
      </c>
      <c r="BA35" s="1002">
        <f t="shared" si="33"/>
        <v>0</v>
      </c>
      <c r="BB35" s="1002">
        <f t="shared" si="33"/>
        <v>0</v>
      </c>
      <c r="BC35" s="1002">
        <f t="shared" si="33"/>
        <v>0</v>
      </c>
      <c r="BD35" s="1002">
        <f t="shared" si="33"/>
        <v>0</v>
      </c>
      <c r="BE35" s="1002">
        <f t="shared" si="33"/>
        <v>0</v>
      </c>
      <c r="BF35" s="1002">
        <f t="shared" si="33"/>
        <v>0</v>
      </c>
      <c r="BG35" s="1002">
        <f t="shared" si="33"/>
        <v>0</v>
      </c>
      <c r="BH35" s="1002">
        <f t="shared" si="33"/>
        <v>0</v>
      </c>
      <c r="BI35" s="1002">
        <f t="shared" si="33"/>
        <v>0</v>
      </c>
      <c r="BJ35" s="1002">
        <f t="shared" si="33"/>
        <v>103891200</v>
      </c>
      <c r="BK35" s="1002">
        <f t="shared" si="33"/>
        <v>0</v>
      </c>
      <c r="BL35" s="1002">
        <f t="shared" si="33"/>
        <v>0</v>
      </c>
      <c r="BM35" s="1002">
        <f t="shared" si="33"/>
        <v>0</v>
      </c>
      <c r="BN35" s="1002">
        <f t="shared" si="33"/>
        <v>0</v>
      </c>
      <c r="BO35" s="1005">
        <f t="shared" si="8"/>
        <v>0</v>
      </c>
      <c r="BP35" s="1002">
        <f t="shared" si="28"/>
        <v>0</v>
      </c>
      <c r="BQ35" s="1002"/>
      <c r="BR35" s="1002"/>
      <c r="BS35" s="1002"/>
      <c r="BT35" s="1002"/>
      <c r="BU35" s="1002"/>
      <c r="BV35" s="1002"/>
      <c r="BW35" s="1002"/>
      <c r="BX35" s="1002"/>
      <c r="BY35" s="1002"/>
      <c r="BZ35" s="1002"/>
      <c r="CA35" s="1002"/>
      <c r="CB35" s="1002"/>
      <c r="CC35" s="1002"/>
      <c r="CD35" s="1002"/>
      <c r="CE35" s="1002"/>
      <c r="CF35" s="1002"/>
      <c r="CG35" s="1002"/>
      <c r="CH35" s="1002"/>
      <c r="CI35" s="1005">
        <f t="shared" si="10"/>
        <v>1</v>
      </c>
      <c r="CJ35" s="1002">
        <f t="shared" si="29"/>
        <v>105000000</v>
      </c>
      <c r="CK35" s="1002">
        <f t="shared" si="36"/>
        <v>0</v>
      </c>
      <c r="CL35" s="1002">
        <f t="shared" si="36"/>
        <v>0</v>
      </c>
      <c r="CM35" s="1002">
        <f t="shared" si="30"/>
        <v>0</v>
      </c>
      <c r="CN35" s="1002">
        <f t="shared" si="30"/>
        <v>0</v>
      </c>
      <c r="CO35" s="1002">
        <f t="shared" si="30"/>
        <v>0</v>
      </c>
      <c r="CP35" s="1002">
        <f t="shared" si="30"/>
        <v>0</v>
      </c>
      <c r="CQ35" s="1002">
        <f t="shared" si="30"/>
        <v>0</v>
      </c>
      <c r="CR35" s="1002">
        <f t="shared" si="30"/>
        <v>0</v>
      </c>
      <c r="CS35" s="1002">
        <f t="shared" si="30"/>
        <v>0</v>
      </c>
      <c r="CT35" s="1002">
        <f t="shared" si="31"/>
        <v>0</v>
      </c>
      <c r="CU35" s="1002">
        <f t="shared" si="31"/>
        <v>0</v>
      </c>
      <c r="CV35" s="1002">
        <f t="shared" si="31"/>
        <v>0</v>
      </c>
      <c r="CW35" s="1002">
        <f t="shared" si="31"/>
        <v>0</v>
      </c>
      <c r="CX35" s="1002">
        <f t="shared" si="31"/>
        <v>105000000</v>
      </c>
      <c r="CY35" s="1002">
        <f t="shared" si="31"/>
        <v>0</v>
      </c>
      <c r="CZ35" s="1002">
        <f t="shared" si="31"/>
        <v>0</v>
      </c>
      <c r="DA35" s="1002">
        <f t="shared" si="31"/>
        <v>0</v>
      </c>
      <c r="DB35" s="1002">
        <f t="shared" si="31"/>
        <v>0</v>
      </c>
    </row>
    <row r="36" spans="1:106" ht="35.25" customHeight="1" x14ac:dyDescent="0.25">
      <c r="A36" s="1495"/>
      <c r="B36" s="1492" t="s">
        <v>4308</v>
      </c>
      <c r="C36" s="1058" t="s">
        <v>4340</v>
      </c>
      <c r="D36" s="1008" t="s">
        <v>4496</v>
      </c>
      <c r="E36" s="1034">
        <v>410</v>
      </c>
      <c r="F36" s="1061" t="s">
        <v>3350</v>
      </c>
      <c r="G36" s="1026">
        <f t="shared" si="23"/>
        <v>280000000</v>
      </c>
      <c r="H36" s="1002"/>
      <c r="I36" s="1002"/>
      <c r="J36" s="1002"/>
      <c r="K36" s="1002"/>
      <c r="L36" s="1002"/>
      <c r="M36" s="1002"/>
      <c r="N36" s="1002"/>
      <c r="O36" s="1002"/>
      <c r="P36" s="1002"/>
      <c r="Q36" s="1002"/>
      <c r="R36" s="1002"/>
      <c r="S36" s="1002">
        <v>280000000</v>
      </c>
      <c r="T36" s="1002"/>
      <c r="U36" s="1002"/>
      <c r="V36" s="1002"/>
      <c r="W36" s="1002"/>
      <c r="X36" s="1002"/>
      <c r="Y36" s="1002"/>
      <c r="AA36" s="1005">
        <f t="shared" si="1"/>
        <v>0</v>
      </c>
      <c r="AB36" s="1002">
        <f t="shared" si="24"/>
        <v>0</v>
      </c>
      <c r="AC36" s="1002"/>
      <c r="AD36" s="1002"/>
      <c r="AE36" s="1002"/>
      <c r="AF36" s="1002"/>
      <c r="AG36" s="1002"/>
      <c r="AH36" s="1002"/>
      <c r="AI36" s="1002"/>
      <c r="AJ36" s="1002"/>
      <c r="AK36" s="1002"/>
      <c r="AL36" s="1002"/>
      <c r="AM36" s="1002"/>
      <c r="AN36" s="1002"/>
      <c r="AO36" s="1002"/>
      <c r="AP36" s="1002"/>
      <c r="AQ36" s="1002"/>
      <c r="AR36" s="1002"/>
      <c r="AS36" s="1002"/>
      <c r="AT36" s="1002"/>
      <c r="AU36" s="1005">
        <f t="shared" si="3"/>
        <v>1</v>
      </c>
      <c r="AV36" s="1002">
        <f t="shared" si="25"/>
        <v>280000000</v>
      </c>
      <c r="AW36" s="1002">
        <f t="shared" si="35"/>
        <v>0</v>
      </c>
      <c r="AX36" s="1002">
        <f t="shared" si="35"/>
        <v>0</v>
      </c>
      <c r="AY36" s="1002">
        <f t="shared" si="33"/>
        <v>0</v>
      </c>
      <c r="AZ36" s="1002">
        <f t="shared" ref="AZ36:BB51" si="39">+K36-AF36</f>
        <v>0</v>
      </c>
      <c r="BA36" s="1002">
        <f t="shared" si="39"/>
        <v>0</v>
      </c>
      <c r="BB36" s="1002">
        <f>+M36-AH36</f>
        <v>0</v>
      </c>
      <c r="BC36" s="1002">
        <f t="shared" ref="BC36:BK51" si="40">+N36-AI36</f>
        <v>0</v>
      </c>
      <c r="BD36" s="1002">
        <f t="shared" si="40"/>
        <v>0</v>
      </c>
      <c r="BE36" s="1002">
        <f t="shared" si="40"/>
        <v>0</v>
      </c>
      <c r="BF36" s="1002">
        <f t="shared" si="40"/>
        <v>0</v>
      </c>
      <c r="BG36" s="1002">
        <f t="shared" si="40"/>
        <v>0</v>
      </c>
      <c r="BH36" s="1002">
        <f t="shared" si="40"/>
        <v>280000000</v>
      </c>
      <c r="BI36" s="1002">
        <f t="shared" si="40"/>
        <v>0</v>
      </c>
      <c r="BJ36" s="1002">
        <f t="shared" si="40"/>
        <v>0</v>
      </c>
      <c r="BK36" s="1002">
        <f t="shared" si="40"/>
        <v>0</v>
      </c>
      <c r="BL36" s="1002"/>
      <c r="BM36" s="1002"/>
      <c r="BN36" s="1002">
        <f t="shared" si="27"/>
        <v>0</v>
      </c>
      <c r="BO36" s="1005">
        <f t="shared" si="8"/>
        <v>0</v>
      </c>
      <c r="BP36" s="1002">
        <f t="shared" si="28"/>
        <v>0</v>
      </c>
      <c r="BQ36" s="1002"/>
      <c r="BR36" s="1002"/>
      <c r="BS36" s="1002"/>
      <c r="BT36" s="1002"/>
      <c r="BU36" s="1002"/>
      <c r="BV36" s="1002"/>
      <c r="BW36" s="1002"/>
      <c r="BX36" s="1002"/>
      <c r="BY36" s="1002"/>
      <c r="BZ36" s="1002"/>
      <c r="CA36" s="1002"/>
      <c r="CB36" s="1002"/>
      <c r="CC36" s="1002"/>
      <c r="CD36" s="1002"/>
      <c r="CE36" s="1002"/>
      <c r="CF36" s="1002"/>
      <c r="CG36" s="1002"/>
      <c r="CH36" s="1002"/>
      <c r="CI36" s="1005">
        <f t="shared" si="10"/>
        <v>1</v>
      </c>
      <c r="CJ36" s="1002">
        <f t="shared" si="29"/>
        <v>280000000</v>
      </c>
      <c r="CK36" s="1002">
        <f t="shared" si="36"/>
        <v>0</v>
      </c>
      <c r="CL36" s="1002">
        <f t="shared" si="36"/>
        <v>0</v>
      </c>
      <c r="CM36" s="1002">
        <f t="shared" si="36"/>
        <v>0</v>
      </c>
      <c r="CN36" s="1002">
        <f t="shared" si="36"/>
        <v>0</v>
      </c>
      <c r="CO36" s="1002">
        <f t="shared" si="36"/>
        <v>0</v>
      </c>
      <c r="CP36" s="1002">
        <f>M36-BV36</f>
        <v>0</v>
      </c>
      <c r="CQ36" s="1002">
        <f t="shared" si="34"/>
        <v>0</v>
      </c>
      <c r="CR36" s="1002">
        <f t="shared" si="34"/>
        <v>0</v>
      </c>
      <c r="CS36" s="1002">
        <f t="shared" si="34"/>
        <v>0</v>
      </c>
      <c r="CT36" s="1002">
        <f t="shared" ref="CT36:CV44" si="41">Q36-BZ36</f>
        <v>0</v>
      </c>
      <c r="CU36" s="1002">
        <f t="shared" si="41"/>
        <v>0</v>
      </c>
      <c r="CV36" s="1002">
        <f t="shared" si="41"/>
        <v>280000000</v>
      </c>
      <c r="CW36" s="1002">
        <f t="shared" si="37"/>
        <v>0</v>
      </c>
      <c r="CX36" s="1002">
        <f t="shared" si="37"/>
        <v>0</v>
      </c>
      <c r="CY36" s="1002">
        <f t="shared" si="37"/>
        <v>0</v>
      </c>
      <c r="CZ36" s="1002">
        <f t="shared" si="37"/>
        <v>0</v>
      </c>
      <c r="DA36" s="1002">
        <f t="shared" ref="DA36:DB55" si="42">X36-CG36</f>
        <v>0</v>
      </c>
      <c r="DB36" s="1002">
        <f t="shared" si="38"/>
        <v>0</v>
      </c>
    </row>
    <row r="37" spans="1:106" ht="33.75" customHeight="1" x14ac:dyDescent="0.25">
      <c r="A37" s="1495"/>
      <c r="B37" s="1493"/>
      <c r="C37" s="1058" t="s">
        <v>4341</v>
      </c>
      <c r="D37" s="1008" t="s">
        <v>4497</v>
      </c>
      <c r="E37" s="1034">
        <v>410</v>
      </c>
      <c r="F37" s="1061" t="s">
        <v>4500</v>
      </c>
      <c r="G37" s="1002">
        <f t="shared" si="23"/>
        <v>190627198</v>
      </c>
      <c r="H37" s="1002"/>
      <c r="I37" s="1002"/>
      <c r="J37" s="1002"/>
      <c r="K37" s="1002"/>
      <c r="L37" s="1002"/>
      <c r="M37" s="1002"/>
      <c r="N37" s="1002"/>
      <c r="O37" s="1002"/>
      <c r="P37" s="1002"/>
      <c r="Q37" s="1002"/>
      <c r="R37" s="1002"/>
      <c r="S37" s="1002">
        <v>7696735</v>
      </c>
      <c r="T37" s="1002"/>
      <c r="U37" s="1002">
        <v>147930463</v>
      </c>
      <c r="V37" s="1002"/>
      <c r="W37" s="1002"/>
      <c r="X37" s="1002"/>
      <c r="Y37" s="1002">
        <v>35000000</v>
      </c>
      <c r="AA37" s="1005">
        <f t="shared" si="1"/>
        <v>0</v>
      </c>
      <c r="AB37" s="1002">
        <f t="shared" si="24"/>
        <v>0</v>
      </c>
      <c r="AC37" s="1002"/>
      <c r="AD37" s="1002"/>
      <c r="AE37" s="1002"/>
      <c r="AF37" s="1002"/>
      <c r="AG37" s="1002"/>
      <c r="AH37" s="1002"/>
      <c r="AI37" s="1002"/>
      <c r="AJ37" s="1002"/>
      <c r="AK37" s="1002"/>
      <c r="AL37" s="1002"/>
      <c r="AM37" s="1002"/>
      <c r="AN37" s="1002"/>
      <c r="AO37" s="1002"/>
      <c r="AP37" s="1002"/>
      <c r="AQ37" s="1002"/>
      <c r="AR37" s="1002"/>
      <c r="AS37" s="1002"/>
      <c r="AT37" s="1002"/>
      <c r="AU37" s="1005">
        <f t="shared" si="3"/>
        <v>1</v>
      </c>
      <c r="AV37" s="1002">
        <f t="shared" si="25"/>
        <v>190627198</v>
      </c>
      <c r="AW37" s="1002">
        <f t="shared" si="35"/>
        <v>0</v>
      </c>
      <c r="AX37" s="1002">
        <f t="shared" si="35"/>
        <v>0</v>
      </c>
      <c r="AY37" s="1002">
        <f t="shared" si="33"/>
        <v>0</v>
      </c>
      <c r="AZ37" s="1002">
        <f t="shared" si="39"/>
        <v>0</v>
      </c>
      <c r="BA37" s="1002">
        <f t="shared" si="39"/>
        <v>0</v>
      </c>
      <c r="BB37" s="1002">
        <f t="shared" si="39"/>
        <v>0</v>
      </c>
      <c r="BC37" s="1002">
        <f t="shared" si="40"/>
        <v>0</v>
      </c>
      <c r="BD37" s="1002">
        <f>+O37-AJ37</f>
        <v>0</v>
      </c>
      <c r="BE37" s="1002">
        <f t="shared" si="40"/>
        <v>0</v>
      </c>
      <c r="BF37" s="1002">
        <f t="shared" si="40"/>
        <v>0</v>
      </c>
      <c r="BG37" s="1002">
        <f t="shared" si="40"/>
        <v>0</v>
      </c>
      <c r="BH37" s="1002">
        <f t="shared" si="40"/>
        <v>7696735</v>
      </c>
      <c r="BI37" s="1002">
        <f t="shared" si="40"/>
        <v>0</v>
      </c>
      <c r="BJ37" s="1002">
        <f t="shared" si="40"/>
        <v>147930463</v>
      </c>
      <c r="BK37" s="1002">
        <f t="shared" si="40"/>
        <v>0</v>
      </c>
      <c r="BL37" s="1002"/>
      <c r="BM37" s="1002"/>
      <c r="BN37" s="1002">
        <f t="shared" si="27"/>
        <v>35000000</v>
      </c>
      <c r="BO37" s="1005">
        <f t="shared" si="8"/>
        <v>0</v>
      </c>
      <c r="BP37" s="1002">
        <f t="shared" si="28"/>
        <v>0</v>
      </c>
      <c r="BQ37" s="1002"/>
      <c r="BR37" s="1002"/>
      <c r="BS37" s="1002"/>
      <c r="BT37" s="1002"/>
      <c r="BU37" s="1002"/>
      <c r="BV37" s="1002"/>
      <c r="BW37" s="1002"/>
      <c r="BX37" s="1002"/>
      <c r="BY37" s="1002"/>
      <c r="BZ37" s="1002"/>
      <c r="CA37" s="1002"/>
      <c r="CB37" s="1002"/>
      <c r="CC37" s="1002"/>
      <c r="CD37" s="1002"/>
      <c r="CE37" s="1002"/>
      <c r="CF37" s="1002"/>
      <c r="CG37" s="1002"/>
      <c r="CH37" s="1002"/>
      <c r="CI37" s="1005">
        <f t="shared" si="10"/>
        <v>1</v>
      </c>
      <c r="CJ37" s="1002">
        <f t="shared" si="29"/>
        <v>190627198</v>
      </c>
      <c r="CK37" s="1002">
        <f t="shared" si="36"/>
        <v>0</v>
      </c>
      <c r="CL37" s="1002">
        <f t="shared" si="36"/>
        <v>0</v>
      </c>
      <c r="CM37" s="1002">
        <f t="shared" si="36"/>
        <v>0</v>
      </c>
      <c r="CN37" s="1002">
        <f t="shared" si="36"/>
        <v>0</v>
      </c>
      <c r="CO37" s="1002">
        <f t="shared" si="36"/>
        <v>0</v>
      </c>
      <c r="CP37" s="1002">
        <f t="shared" si="36"/>
        <v>0</v>
      </c>
      <c r="CQ37" s="1002">
        <f t="shared" ref="CQ37:CV47" si="43">+N37-BW37</f>
        <v>0</v>
      </c>
      <c r="CR37" s="1002">
        <f t="shared" si="43"/>
        <v>0</v>
      </c>
      <c r="CS37" s="1002">
        <f t="shared" si="43"/>
        <v>0</v>
      </c>
      <c r="CT37" s="1002">
        <f t="shared" si="41"/>
        <v>0</v>
      </c>
      <c r="CU37" s="1002">
        <f t="shared" si="41"/>
        <v>0</v>
      </c>
      <c r="CV37" s="1002">
        <f t="shared" si="41"/>
        <v>7696735</v>
      </c>
      <c r="CW37" s="1002">
        <f t="shared" si="37"/>
        <v>0</v>
      </c>
      <c r="CX37" s="1002">
        <f t="shared" si="37"/>
        <v>147930463</v>
      </c>
      <c r="CY37" s="1002">
        <f t="shared" si="37"/>
        <v>0</v>
      </c>
      <c r="CZ37" s="1002">
        <f t="shared" si="37"/>
        <v>0</v>
      </c>
      <c r="DA37" s="1002">
        <f t="shared" si="42"/>
        <v>0</v>
      </c>
      <c r="DB37" s="1002">
        <f t="shared" si="38"/>
        <v>35000000</v>
      </c>
    </row>
    <row r="38" spans="1:106" ht="44.25" customHeight="1" x14ac:dyDescent="0.25">
      <c r="A38" s="1495"/>
      <c r="B38" s="1493"/>
      <c r="C38" s="1058" t="s">
        <v>4342</v>
      </c>
      <c r="D38" s="1008" t="s">
        <v>4498</v>
      </c>
      <c r="E38" s="1034">
        <v>410</v>
      </c>
      <c r="F38" s="1061" t="s">
        <v>3350</v>
      </c>
      <c r="G38" s="1002">
        <f t="shared" si="23"/>
        <v>100000000</v>
      </c>
      <c r="H38" s="1002"/>
      <c r="I38" s="1002"/>
      <c r="J38" s="1002"/>
      <c r="K38" s="1002"/>
      <c r="L38" s="1002"/>
      <c r="M38" s="1002"/>
      <c r="N38" s="1002"/>
      <c r="O38" s="1002"/>
      <c r="P38" s="1002"/>
      <c r="Q38" s="1002"/>
      <c r="R38" s="1002"/>
      <c r="S38" s="1002">
        <v>100000000</v>
      </c>
      <c r="T38" s="1002"/>
      <c r="U38" s="1002"/>
      <c r="V38" s="1002"/>
      <c r="W38" s="1002"/>
      <c r="X38" s="1002"/>
      <c r="Y38" s="1002"/>
      <c r="AA38" s="1005">
        <f t="shared" si="1"/>
        <v>1</v>
      </c>
      <c r="AB38" s="1002">
        <f t="shared" si="24"/>
        <v>100000000</v>
      </c>
      <c r="AC38" s="1002"/>
      <c r="AD38" s="1002"/>
      <c r="AE38" s="1002"/>
      <c r="AF38" s="1002"/>
      <c r="AG38" s="1002"/>
      <c r="AH38" s="1002"/>
      <c r="AI38" s="1002"/>
      <c r="AJ38" s="1002"/>
      <c r="AK38" s="1002"/>
      <c r="AL38" s="1002"/>
      <c r="AM38" s="1002"/>
      <c r="AN38" s="1002">
        <f>+'[7]ENERO 2016'!$W$352</f>
        <v>100000000</v>
      </c>
      <c r="AO38" s="1002"/>
      <c r="AP38" s="1002"/>
      <c r="AQ38" s="1002"/>
      <c r="AR38" s="1002"/>
      <c r="AS38" s="1002"/>
      <c r="AT38" s="1002"/>
      <c r="AU38" s="1005">
        <f t="shared" si="3"/>
        <v>0</v>
      </c>
      <c r="AV38" s="1002">
        <f t="shared" si="25"/>
        <v>0</v>
      </c>
      <c r="AW38" s="1002">
        <f t="shared" si="35"/>
        <v>0</v>
      </c>
      <c r="AX38" s="1002">
        <f t="shared" si="35"/>
        <v>0</v>
      </c>
      <c r="AY38" s="1002">
        <f t="shared" si="33"/>
        <v>0</v>
      </c>
      <c r="AZ38" s="1002">
        <f t="shared" si="39"/>
        <v>0</v>
      </c>
      <c r="BA38" s="1002">
        <f t="shared" si="39"/>
        <v>0</v>
      </c>
      <c r="BB38" s="1002">
        <f t="shared" si="39"/>
        <v>0</v>
      </c>
      <c r="BC38" s="1002">
        <f t="shared" si="40"/>
        <v>0</v>
      </c>
      <c r="BD38" s="1002">
        <f>+O38-AJ38</f>
        <v>0</v>
      </c>
      <c r="BE38" s="1002">
        <f t="shared" si="40"/>
        <v>0</v>
      </c>
      <c r="BF38" s="1002">
        <f t="shared" si="40"/>
        <v>0</v>
      </c>
      <c r="BG38" s="1002">
        <f t="shared" si="40"/>
        <v>0</v>
      </c>
      <c r="BH38" s="1002">
        <f t="shared" si="40"/>
        <v>0</v>
      </c>
      <c r="BI38" s="1002">
        <f t="shared" si="40"/>
        <v>0</v>
      </c>
      <c r="BJ38" s="1002">
        <f t="shared" si="40"/>
        <v>0</v>
      </c>
      <c r="BK38" s="1002">
        <f t="shared" si="40"/>
        <v>0</v>
      </c>
      <c r="BL38" s="1002"/>
      <c r="BM38" s="1002"/>
      <c r="BN38" s="1002">
        <f t="shared" si="27"/>
        <v>0</v>
      </c>
      <c r="BO38" s="1005">
        <f t="shared" si="8"/>
        <v>0</v>
      </c>
      <c r="BP38" s="1002">
        <f t="shared" si="28"/>
        <v>0</v>
      </c>
      <c r="BQ38" s="1002"/>
      <c r="BR38" s="1002"/>
      <c r="BS38" s="1002"/>
      <c r="BT38" s="1002"/>
      <c r="BU38" s="1002"/>
      <c r="BV38" s="1002"/>
      <c r="BW38" s="1002"/>
      <c r="BX38" s="1002"/>
      <c r="BY38" s="1002"/>
      <c r="BZ38" s="1002"/>
      <c r="CA38" s="1002"/>
      <c r="CB38" s="1002"/>
      <c r="CC38" s="1002"/>
      <c r="CD38" s="1002"/>
      <c r="CE38" s="1002"/>
      <c r="CF38" s="1002"/>
      <c r="CG38" s="1002"/>
      <c r="CH38" s="1002"/>
      <c r="CI38" s="1005">
        <f t="shared" si="10"/>
        <v>1</v>
      </c>
      <c r="CJ38" s="1002">
        <f t="shared" si="29"/>
        <v>100000000</v>
      </c>
      <c r="CK38" s="1002">
        <f t="shared" si="36"/>
        <v>0</v>
      </c>
      <c r="CL38" s="1002">
        <f t="shared" si="36"/>
        <v>0</v>
      </c>
      <c r="CM38" s="1002">
        <f t="shared" si="36"/>
        <v>0</v>
      </c>
      <c r="CN38" s="1002">
        <f t="shared" si="36"/>
        <v>0</v>
      </c>
      <c r="CO38" s="1002">
        <f t="shared" si="36"/>
        <v>0</v>
      </c>
      <c r="CP38" s="1002">
        <f t="shared" si="36"/>
        <v>0</v>
      </c>
      <c r="CQ38" s="1002">
        <f t="shared" si="43"/>
        <v>0</v>
      </c>
      <c r="CR38" s="1002">
        <f t="shared" si="43"/>
        <v>0</v>
      </c>
      <c r="CS38" s="1002">
        <f t="shared" si="43"/>
        <v>0</v>
      </c>
      <c r="CT38" s="1002">
        <f t="shared" si="41"/>
        <v>0</v>
      </c>
      <c r="CU38" s="1002">
        <f t="shared" si="41"/>
        <v>0</v>
      </c>
      <c r="CV38" s="1002">
        <f t="shared" si="41"/>
        <v>100000000</v>
      </c>
      <c r="CW38" s="1002">
        <f t="shared" si="37"/>
        <v>0</v>
      </c>
      <c r="CX38" s="1002">
        <f t="shared" si="37"/>
        <v>0</v>
      </c>
      <c r="CY38" s="1002">
        <f t="shared" si="37"/>
        <v>0</v>
      </c>
      <c r="CZ38" s="1002">
        <f t="shared" si="37"/>
        <v>0</v>
      </c>
      <c r="DA38" s="1002">
        <f t="shared" si="42"/>
        <v>0</v>
      </c>
      <c r="DB38" s="1002">
        <f t="shared" si="38"/>
        <v>0</v>
      </c>
    </row>
    <row r="39" spans="1:106" ht="36.75" customHeight="1" x14ac:dyDescent="0.25">
      <c r="A39" s="1495"/>
      <c r="B39" s="1494"/>
      <c r="C39" s="1058" t="s">
        <v>4343</v>
      </c>
      <c r="D39" s="1008" t="s">
        <v>4499</v>
      </c>
      <c r="E39" s="1034">
        <v>410</v>
      </c>
      <c r="F39" s="1061" t="s">
        <v>4451</v>
      </c>
      <c r="G39" s="1002">
        <f t="shared" si="23"/>
        <v>5000000</v>
      </c>
      <c r="H39" s="1002"/>
      <c r="I39" s="1002"/>
      <c r="J39" s="1002"/>
      <c r="K39" s="1002"/>
      <c r="L39" s="1002"/>
      <c r="M39" s="1002"/>
      <c r="N39" s="1002"/>
      <c r="O39" s="1002"/>
      <c r="P39" s="1002"/>
      <c r="Q39" s="1002"/>
      <c r="R39" s="1002"/>
      <c r="S39" s="1002"/>
      <c r="T39" s="1002"/>
      <c r="U39" s="1002"/>
      <c r="V39" s="1002"/>
      <c r="W39" s="1002"/>
      <c r="X39" s="1002"/>
      <c r="Y39" s="1002">
        <v>5000000</v>
      </c>
      <c r="AA39" s="1005">
        <f t="shared" si="1"/>
        <v>0</v>
      </c>
      <c r="AB39" s="1002">
        <f t="shared" si="24"/>
        <v>0</v>
      </c>
      <c r="AC39" s="1002"/>
      <c r="AD39" s="1002"/>
      <c r="AE39" s="1002"/>
      <c r="AF39" s="1002"/>
      <c r="AG39" s="1002"/>
      <c r="AH39" s="1002"/>
      <c r="AI39" s="1002"/>
      <c r="AJ39" s="1002"/>
      <c r="AK39" s="1002"/>
      <c r="AL39" s="1002"/>
      <c r="AM39" s="1002"/>
      <c r="AN39" s="1002"/>
      <c r="AO39" s="1002"/>
      <c r="AP39" s="1002"/>
      <c r="AQ39" s="1002"/>
      <c r="AR39" s="1002"/>
      <c r="AS39" s="1002"/>
      <c r="AT39" s="1002"/>
      <c r="AU39" s="1005">
        <f t="shared" si="3"/>
        <v>1</v>
      </c>
      <c r="AV39" s="1002">
        <f t="shared" si="25"/>
        <v>5000000</v>
      </c>
      <c r="AW39" s="1002">
        <f t="shared" ref="AW39:AX54" si="44">H39-AC39</f>
        <v>0</v>
      </c>
      <c r="AX39" s="1002">
        <f t="shared" si="44"/>
        <v>0</v>
      </c>
      <c r="AY39" s="1002">
        <f t="shared" si="33"/>
        <v>0</v>
      </c>
      <c r="AZ39" s="1002">
        <f t="shared" si="39"/>
        <v>0</v>
      </c>
      <c r="BA39" s="1002">
        <f t="shared" si="39"/>
        <v>0</v>
      </c>
      <c r="BB39" s="1002">
        <f t="shared" si="39"/>
        <v>0</v>
      </c>
      <c r="BC39" s="1002">
        <f t="shared" si="40"/>
        <v>0</v>
      </c>
      <c r="BD39" s="1002">
        <f>+O39-AJ39</f>
        <v>0</v>
      </c>
      <c r="BE39" s="1002">
        <f t="shared" si="40"/>
        <v>0</v>
      </c>
      <c r="BF39" s="1002">
        <f t="shared" si="40"/>
        <v>0</v>
      </c>
      <c r="BG39" s="1002">
        <f t="shared" si="40"/>
        <v>0</v>
      </c>
      <c r="BH39" s="1002">
        <f t="shared" si="40"/>
        <v>0</v>
      </c>
      <c r="BI39" s="1002">
        <f t="shared" si="40"/>
        <v>0</v>
      </c>
      <c r="BJ39" s="1002">
        <f t="shared" si="40"/>
        <v>0</v>
      </c>
      <c r="BK39" s="1002">
        <f t="shared" si="40"/>
        <v>0</v>
      </c>
      <c r="BL39" s="1002"/>
      <c r="BM39" s="1002"/>
      <c r="BN39" s="1002">
        <f t="shared" si="27"/>
        <v>5000000</v>
      </c>
      <c r="BO39" s="1005">
        <f t="shared" si="8"/>
        <v>0</v>
      </c>
      <c r="BP39" s="1002">
        <f t="shared" si="28"/>
        <v>0</v>
      </c>
      <c r="BQ39" s="1002"/>
      <c r="BR39" s="1002"/>
      <c r="BS39" s="1002"/>
      <c r="BT39" s="1002"/>
      <c r="BU39" s="1002"/>
      <c r="BV39" s="1002"/>
      <c r="BW39" s="1002"/>
      <c r="BX39" s="1002"/>
      <c r="BY39" s="1002"/>
      <c r="BZ39" s="1002"/>
      <c r="CA39" s="1002"/>
      <c r="CB39" s="1002"/>
      <c r="CC39" s="1002"/>
      <c r="CD39" s="1002"/>
      <c r="CE39" s="1002"/>
      <c r="CF39" s="1002"/>
      <c r="CG39" s="1002"/>
      <c r="CH39" s="1002"/>
      <c r="CI39" s="1005">
        <f t="shared" si="10"/>
        <v>1</v>
      </c>
      <c r="CJ39" s="1002">
        <f t="shared" si="29"/>
        <v>5000000</v>
      </c>
      <c r="CK39" s="1002">
        <f t="shared" ref="CK39:CZ54" si="45">H39-BQ39</f>
        <v>0</v>
      </c>
      <c r="CL39" s="1002">
        <f t="shared" si="45"/>
        <v>0</v>
      </c>
      <c r="CM39" s="1002">
        <f t="shared" si="45"/>
        <v>0</v>
      </c>
      <c r="CN39" s="1002">
        <f t="shared" si="45"/>
        <v>0</v>
      </c>
      <c r="CO39" s="1002">
        <f t="shared" si="45"/>
        <v>0</v>
      </c>
      <c r="CP39" s="1002">
        <f t="shared" si="45"/>
        <v>0</v>
      </c>
      <c r="CQ39" s="1002">
        <f t="shared" si="43"/>
        <v>0</v>
      </c>
      <c r="CR39" s="1002">
        <f t="shared" si="43"/>
        <v>0</v>
      </c>
      <c r="CS39" s="1002">
        <f t="shared" si="43"/>
        <v>0</v>
      </c>
      <c r="CT39" s="1002">
        <f t="shared" si="41"/>
        <v>0</v>
      </c>
      <c r="CU39" s="1002">
        <f t="shared" si="41"/>
        <v>0</v>
      </c>
      <c r="CV39" s="1002">
        <f t="shared" si="41"/>
        <v>0</v>
      </c>
      <c r="CW39" s="1002">
        <f t="shared" si="37"/>
        <v>0</v>
      </c>
      <c r="CX39" s="1002">
        <f t="shared" si="37"/>
        <v>0</v>
      </c>
      <c r="CY39" s="1002">
        <f t="shared" si="37"/>
        <v>0</v>
      </c>
      <c r="CZ39" s="1002">
        <f t="shared" si="37"/>
        <v>0</v>
      </c>
      <c r="DA39" s="1002">
        <f t="shared" si="42"/>
        <v>0</v>
      </c>
      <c r="DB39" s="1002">
        <f t="shared" si="38"/>
        <v>5000000</v>
      </c>
    </row>
    <row r="40" spans="1:106" ht="27" customHeight="1" x14ac:dyDescent="0.25">
      <c r="A40" s="1495"/>
      <c r="B40" s="1492" t="s">
        <v>4309</v>
      </c>
      <c r="C40" s="1058" t="s">
        <v>4344</v>
      </c>
      <c r="D40" s="1008" t="s">
        <v>4576</v>
      </c>
      <c r="E40" s="1034">
        <v>410</v>
      </c>
      <c r="F40" s="1061" t="s">
        <v>3350</v>
      </c>
      <c r="G40" s="1002">
        <f t="shared" si="23"/>
        <v>1300000000</v>
      </c>
      <c r="H40" s="1002"/>
      <c r="I40" s="1002"/>
      <c r="J40" s="1002"/>
      <c r="K40" s="1002"/>
      <c r="L40" s="1002"/>
      <c r="M40" s="1002"/>
      <c r="N40" s="1002"/>
      <c r="O40" s="1002"/>
      <c r="P40" s="1002"/>
      <c r="Q40" s="1002"/>
      <c r="R40" s="1002">
        <v>1300000000</v>
      </c>
      <c r="S40" s="1002"/>
      <c r="T40" s="1002"/>
      <c r="U40" s="1002"/>
      <c r="V40" s="1002"/>
      <c r="W40" s="1002"/>
      <c r="X40" s="1002"/>
      <c r="Y40" s="1002"/>
      <c r="AA40" s="1005">
        <f t="shared" si="1"/>
        <v>0.23846123076923076</v>
      </c>
      <c r="AB40" s="1002">
        <f t="shared" si="24"/>
        <v>309999600</v>
      </c>
      <c r="AC40" s="1002"/>
      <c r="AD40" s="1002"/>
      <c r="AE40" s="1002"/>
      <c r="AF40" s="1002"/>
      <c r="AG40" s="1002"/>
      <c r="AH40" s="1002"/>
      <c r="AI40" s="1002"/>
      <c r="AJ40" s="1002"/>
      <c r="AK40" s="1002"/>
      <c r="AL40" s="1002"/>
      <c r="AM40" s="1002">
        <f>+'[7]ENERO 2016'!$V$368</f>
        <v>309999600</v>
      </c>
      <c r="AN40" s="1002"/>
      <c r="AO40" s="1002"/>
      <c r="AP40" s="1002"/>
      <c r="AQ40" s="1002"/>
      <c r="AR40" s="1002"/>
      <c r="AS40" s="1002"/>
      <c r="AT40" s="1002"/>
      <c r="AU40" s="1005">
        <f t="shared" si="3"/>
        <v>0.76153876923076924</v>
      </c>
      <c r="AV40" s="1002">
        <f t="shared" si="25"/>
        <v>990000400</v>
      </c>
      <c r="AW40" s="1002">
        <f t="shared" si="44"/>
        <v>0</v>
      </c>
      <c r="AX40" s="1002">
        <f t="shared" si="44"/>
        <v>0</v>
      </c>
      <c r="AY40" s="1002">
        <f>J40-AE40</f>
        <v>0</v>
      </c>
      <c r="AZ40" s="1002">
        <f t="shared" si="39"/>
        <v>0</v>
      </c>
      <c r="BA40" s="1002">
        <f t="shared" si="39"/>
        <v>0</v>
      </c>
      <c r="BB40" s="1002">
        <f t="shared" si="39"/>
        <v>0</v>
      </c>
      <c r="BC40" s="1002">
        <f t="shared" si="40"/>
        <v>0</v>
      </c>
      <c r="BD40" s="1002">
        <f>+O40-AJ40</f>
        <v>0</v>
      </c>
      <c r="BE40" s="1002">
        <f>+P40-AK40</f>
        <v>0</v>
      </c>
      <c r="BF40" s="1002">
        <f t="shared" si="40"/>
        <v>0</v>
      </c>
      <c r="BG40" s="1002">
        <f t="shared" si="40"/>
        <v>990000400</v>
      </c>
      <c r="BH40" s="1002">
        <f t="shared" si="40"/>
        <v>0</v>
      </c>
      <c r="BI40" s="1002">
        <f t="shared" si="40"/>
        <v>0</v>
      </c>
      <c r="BJ40" s="1002">
        <f t="shared" si="40"/>
        <v>0</v>
      </c>
      <c r="BK40" s="1002">
        <f t="shared" si="40"/>
        <v>0</v>
      </c>
      <c r="BL40" s="1002">
        <f>+W40-AR40</f>
        <v>0</v>
      </c>
      <c r="BM40" s="1002">
        <f>+X40-AS40</f>
        <v>0</v>
      </c>
      <c r="BN40" s="1002">
        <f t="shared" si="27"/>
        <v>0</v>
      </c>
      <c r="BO40" s="1005">
        <f t="shared" si="8"/>
        <v>4.9555163076923078E-2</v>
      </c>
      <c r="BP40" s="1002">
        <f t="shared" si="28"/>
        <v>64421712</v>
      </c>
      <c r="BQ40" s="1002"/>
      <c r="BR40" s="1002"/>
      <c r="BS40" s="1002"/>
      <c r="BT40" s="1002"/>
      <c r="BU40" s="1002"/>
      <c r="BV40" s="1002"/>
      <c r="BW40" s="1002"/>
      <c r="BX40" s="1002"/>
      <c r="BY40" s="1002"/>
      <c r="BZ40" s="1002"/>
      <c r="CA40" s="1002">
        <f>+'[7]ENERO 2016'!$H$366</f>
        <v>64421712</v>
      </c>
      <c r="CB40" s="1002"/>
      <c r="CC40" s="1002"/>
      <c r="CD40" s="1002"/>
      <c r="CE40" s="1002"/>
      <c r="CF40" s="1002"/>
      <c r="CG40" s="1002"/>
      <c r="CH40" s="1002"/>
      <c r="CI40" s="1005">
        <f t="shared" si="10"/>
        <v>0.95044483692307691</v>
      </c>
      <c r="CJ40" s="1002">
        <f t="shared" si="29"/>
        <v>1235578288</v>
      </c>
      <c r="CK40" s="1002">
        <f t="shared" si="45"/>
        <v>0</v>
      </c>
      <c r="CL40" s="1002">
        <f t="shared" si="45"/>
        <v>0</v>
      </c>
      <c r="CM40" s="1002">
        <f t="shared" si="45"/>
        <v>0</v>
      </c>
      <c r="CN40" s="1002">
        <f t="shared" si="45"/>
        <v>0</v>
      </c>
      <c r="CO40" s="1002">
        <f t="shared" si="45"/>
        <v>0</v>
      </c>
      <c r="CP40" s="1002">
        <f t="shared" si="45"/>
        <v>0</v>
      </c>
      <c r="CQ40" s="1002">
        <f t="shared" si="43"/>
        <v>0</v>
      </c>
      <c r="CR40" s="1002">
        <f t="shared" si="43"/>
        <v>0</v>
      </c>
      <c r="CS40" s="1002">
        <f t="shared" si="43"/>
        <v>0</v>
      </c>
      <c r="CT40" s="1002">
        <f t="shared" si="41"/>
        <v>0</v>
      </c>
      <c r="CU40" s="1002">
        <f t="shared" si="41"/>
        <v>1235578288</v>
      </c>
      <c r="CV40" s="1002">
        <f t="shared" si="41"/>
        <v>0</v>
      </c>
      <c r="CW40" s="1002">
        <f t="shared" si="37"/>
        <v>0</v>
      </c>
      <c r="CX40" s="1002">
        <f t="shared" si="37"/>
        <v>0</v>
      </c>
      <c r="CY40" s="1002">
        <f t="shared" si="37"/>
        <v>0</v>
      </c>
      <c r="CZ40" s="1002">
        <f t="shared" si="37"/>
        <v>0</v>
      </c>
      <c r="DA40" s="1002">
        <f t="shared" si="42"/>
        <v>0</v>
      </c>
      <c r="DB40" s="1002">
        <f t="shared" si="38"/>
        <v>0</v>
      </c>
    </row>
    <row r="41" spans="1:106" ht="47.25" customHeight="1" x14ac:dyDescent="0.25">
      <c r="A41" s="1495"/>
      <c r="B41" s="1493"/>
      <c r="C41" s="1058" t="s">
        <v>4345</v>
      </c>
      <c r="D41" s="1008" t="s">
        <v>4501</v>
      </c>
      <c r="E41" s="1034">
        <v>410</v>
      </c>
      <c r="F41" s="1061" t="s">
        <v>3350</v>
      </c>
      <c r="G41" s="1002">
        <f t="shared" si="23"/>
        <v>50000000</v>
      </c>
      <c r="H41" s="1002"/>
      <c r="I41" s="1002"/>
      <c r="J41" s="1002"/>
      <c r="K41" s="1002"/>
      <c r="L41" s="1002"/>
      <c r="M41" s="1002"/>
      <c r="N41" s="1002"/>
      <c r="O41" s="1002"/>
      <c r="P41" s="1002"/>
      <c r="Q41" s="1002"/>
      <c r="R41" s="1002"/>
      <c r="S41" s="1002"/>
      <c r="T41" s="1002"/>
      <c r="U41" s="1002">
        <v>50000000</v>
      </c>
      <c r="V41" s="1002"/>
      <c r="W41" s="1002"/>
      <c r="X41" s="1002"/>
      <c r="Y41" s="1002"/>
      <c r="AA41" s="1005">
        <f t="shared" si="1"/>
        <v>0.8</v>
      </c>
      <c r="AB41" s="1002">
        <f t="shared" si="24"/>
        <v>40000000</v>
      </c>
      <c r="AC41" s="1002"/>
      <c r="AD41" s="1002"/>
      <c r="AE41" s="1002"/>
      <c r="AF41" s="1002"/>
      <c r="AG41" s="1002"/>
      <c r="AH41" s="1002"/>
      <c r="AI41" s="1002"/>
      <c r="AJ41" s="1002"/>
      <c r="AK41" s="1002"/>
      <c r="AL41" s="1002"/>
      <c r="AM41" s="1002"/>
      <c r="AN41" s="1002"/>
      <c r="AO41" s="1002"/>
      <c r="AP41" s="1002">
        <f>+'[7]ENERO 2016'!$Y$395</f>
        <v>40000000</v>
      </c>
      <c r="AQ41" s="1002"/>
      <c r="AR41" s="1002"/>
      <c r="AS41" s="1002"/>
      <c r="AT41" s="1002"/>
      <c r="AU41" s="1005">
        <f t="shared" si="3"/>
        <v>0.19999999999999996</v>
      </c>
      <c r="AV41" s="1002">
        <f t="shared" si="25"/>
        <v>10000000</v>
      </c>
      <c r="AW41" s="1002">
        <f t="shared" si="44"/>
        <v>0</v>
      </c>
      <c r="AX41" s="1002">
        <f t="shared" si="44"/>
        <v>0</v>
      </c>
      <c r="AY41" s="1002">
        <f t="shared" si="33"/>
        <v>0</v>
      </c>
      <c r="AZ41" s="1002">
        <f t="shared" si="39"/>
        <v>0</v>
      </c>
      <c r="BA41" s="1002">
        <f t="shared" si="39"/>
        <v>0</v>
      </c>
      <c r="BB41" s="1002">
        <f t="shared" si="39"/>
        <v>0</v>
      </c>
      <c r="BC41" s="1002">
        <f t="shared" si="40"/>
        <v>0</v>
      </c>
      <c r="BD41" s="1002">
        <f>+O41-AK41</f>
        <v>0</v>
      </c>
      <c r="BE41" s="1002">
        <f>+P41-AL41</f>
        <v>0</v>
      </c>
      <c r="BF41" s="1002">
        <f t="shared" si="40"/>
        <v>0</v>
      </c>
      <c r="BG41" s="1002">
        <f t="shared" si="40"/>
        <v>0</v>
      </c>
      <c r="BH41" s="1002">
        <f t="shared" si="40"/>
        <v>0</v>
      </c>
      <c r="BI41" s="1002">
        <f t="shared" si="40"/>
        <v>0</v>
      </c>
      <c r="BJ41" s="1002">
        <f t="shared" si="40"/>
        <v>10000000</v>
      </c>
      <c r="BK41" s="1002">
        <f t="shared" si="40"/>
        <v>0</v>
      </c>
      <c r="BL41" s="1002">
        <f>+W41-AR41</f>
        <v>0</v>
      </c>
      <c r="BM41" s="1002">
        <f>+X41-AS41</f>
        <v>0</v>
      </c>
      <c r="BN41" s="1002">
        <f t="shared" si="27"/>
        <v>0</v>
      </c>
      <c r="BO41" s="1005">
        <f t="shared" si="8"/>
        <v>0</v>
      </c>
      <c r="BP41" s="1002">
        <f t="shared" si="28"/>
        <v>0</v>
      </c>
      <c r="BQ41" s="1002"/>
      <c r="BR41" s="1002"/>
      <c r="BS41" s="1002"/>
      <c r="BT41" s="1002"/>
      <c r="BU41" s="1002"/>
      <c r="BV41" s="1002"/>
      <c r="BW41" s="1002"/>
      <c r="BX41" s="1002"/>
      <c r="BY41" s="1002"/>
      <c r="BZ41" s="1002"/>
      <c r="CA41" s="1002"/>
      <c r="CB41" s="1002"/>
      <c r="CC41" s="1002"/>
      <c r="CD41" s="1002"/>
      <c r="CE41" s="1002"/>
      <c r="CF41" s="1002"/>
      <c r="CG41" s="1002"/>
      <c r="CH41" s="1002"/>
      <c r="CI41" s="1005">
        <f t="shared" si="10"/>
        <v>1</v>
      </c>
      <c r="CJ41" s="1002">
        <f t="shared" si="29"/>
        <v>50000000</v>
      </c>
      <c r="CK41" s="1002">
        <f>H41-BQ41</f>
        <v>0</v>
      </c>
      <c r="CL41" s="1002">
        <f t="shared" si="45"/>
        <v>0</v>
      </c>
      <c r="CM41" s="1002">
        <f t="shared" si="45"/>
        <v>0</v>
      </c>
      <c r="CN41" s="1002">
        <f t="shared" si="45"/>
        <v>0</v>
      </c>
      <c r="CO41" s="1002">
        <f t="shared" si="45"/>
        <v>0</v>
      </c>
      <c r="CP41" s="1002">
        <f t="shared" si="45"/>
        <v>0</v>
      </c>
      <c r="CQ41" s="1002">
        <f t="shared" si="43"/>
        <v>0</v>
      </c>
      <c r="CR41" s="1002">
        <f t="shared" si="43"/>
        <v>0</v>
      </c>
      <c r="CS41" s="1002">
        <f t="shared" si="43"/>
        <v>0</v>
      </c>
      <c r="CT41" s="1002">
        <f t="shared" si="41"/>
        <v>0</v>
      </c>
      <c r="CU41" s="1002">
        <f t="shared" si="41"/>
        <v>0</v>
      </c>
      <c r="CV41" s="1002">
        <f t="shared" si="41"/>
        <v>0</v>
      </c>
      <c r="CW41" s="1002">
        <f t="shared" si="37"/>
        <v>0</v>
      </c>
      <c r="CX41" s="1002">
        <f t="shared" si="37"/>
        <v>50000000</v>
      </c>
      <c r="CY41" s="1002">
        <f t="shared" si="37"/>
        <v>0</v>
      </c>
      <c r="CZ41" s="1002">
        <f t="shared" si="37"/>
        <v>0</v>
      </c>
      <c r="DA41" s="1002">
        <f t="shared" si="42"/>
        <v>0</v>
      </c>
      <c r="DB41" s="1002">
        <f t="shared" si="38"/>
        <v>0</v>
      </c>
    </row>
    <row r="42" spans="1:106" ht="26.25" customHeight="1" x14ac:dyDescent="0.25">
      <c r="A42" s="1495"/>
      <c r="B42" s="1494"/>
      <c r="C42" s="1058" t="s">
        <v>4346</v>
      </c>
      <c r="D42" s="1008" t="s">
        <v>4502</v>
      </c>
      <c r="E42" s="1034">
        <v>410</v>
      </c>
      <c r="F42" s="1061" t="s">
        <v>3350</v>
      </c>
      <c r="G42" s="1002">
        <f t="shared" si="23"/>
        <v>20000000</v>
      </c>
      <c r="H42" s="1002"/>
      <c r="I42" s="1002"/>
      <c r="J42" s="1002"/>
      <c r="K42" s="1002"/>
      <c r="L42" s="1002"/>
      <c r="M42" s="1002"/>
      <c r="N42" s="1002"/>
      <c r="O42" s="1002"/>
      <c r="P42" s="1002"/>
      <c r="Q42" s="1002"/>
      <c r="R42" s="1002"/>
      <c r="S42" s="1002"/>
      <c r="T42" s="1002"/>
      <c r="U42" s="1002">
        <v>20000000</v>
      </c>
      <c r="V42" s="1002"/>
      <c r="W42" s="1002"/>
      <c r="X42" s="1002"/>
      <c r="Y42" s="1002"/>
      <c r="AA42" s="1005">
        <f t="shared" si="1"/>
        <v>0</v>
      </c>
      <c r="AB42" s="1002">
        <f t="shared" si="24"/>
        <v>0</v>
      </c>
      <c r="AC42" s="1002"/>
      <c r="AD42" s="1002"/>
      <c r="AE42" s="1002"/>
      <c r="AF42" s="1002"/>
      <c r="AG42" s="1002"/>
      <c r="AH42" s="1002"/>
      <c r="AI42" s="1002"/>
      <c r="AJ42" s="1002"/>
      <c r="AK42" s="1002"/>
      <c r="AL42" s="1002"/>
      <c r="AM42" s="1002"/>
      <c r="AN42" s="1002"/>
      <c r="AO42" s="1002"/>
      <c r="AP42" s="1002"/>
      <c r="AQ42" s="1002"/>
      <c r="AR42" s="1002"/>
      <c r="AS42" s="1002"/>
      <c r="AT42" s="1002"/>
      <c r="AU42" s="1005">
        <f t="shared" si="3"/>
        <v>1</v>
      </c>
      <c r="AV42" s="1002">
        <f t="shared" si="25"/>
        <v>20000000</v>
      </c>
      <c r="AW42" s="1002">
        <f t="shared" si="44"/>
        <v>0</v>
      </c>
      <c r="AX42" s="1002">
        <f t="shared" si="44"/>
        <v>0</v>
      </c>
      <c r="AY42" s="1002">
        <f t="shared" si="33"/>
        <v>0</v>
      </c>
      <c r="AZ42" s="1002">
        <f t="shared" si="39"/>
        <v>0</v>
      </c>
      <c r="BA42" s="1002">
        <f t="shared" si="39"/>
        <v>0</v>
      </c>
      <c r="BB42" s="1002">
        <f t="shared" si="39"/>
        <v>0</v>
      </c>
      <c r="BC42" s="1002">
        <f t="shared" si="40"/>
        <v>0</v>
      </c>
      <c r="BD42" s="1002">
        <f>+O42-AK42</f>
        <v>0</v>
      </c>
      <c r="BE42" s="1002">
        <f t="shared" ref="BE42:BE55" si="46">+P42-AL42</f>
        <v>0</v>
      </c>
      <c r="BF42" s="1002">
        <f t="shared" si="40"/>
        <v>0</v>
      </c>
      <c r="BG42" s="1002">
        <f t="shared" si="40"/>
        <v>0</v>
      </c>
      <c r="BH42" s="1002">
        <f t="shared" si="40"/>
        <v>0</v>
      </c>
      <c r="BI42" s="1002"/>
      <c r="BJ42" s="1002">
        <f t="shared" si="40"/>
        <v>20000000</v>
      </c>
      <c r="BK42" s="1002">
        <f t="shared" si="40"/>
        <v>0</v>
      </c>
      <c r="BL42" s="1002"/>
      <c r="BM42" s="1002"/>
      <c r="BN42" s="1002">
        <f t="shared" si="27"/>
        <v>0</v>
      </c>
      <c r="BO42" s="1005">
        <f t="shared" si="8"/>
        <v>0</v>
      </c>
      <c r="BP42" s="1002">
        <f t="shared" si="28"/>
        <v>0</v>
      </c>
      <c r="BQ42" s="1002"/>
      <c r="BR42" s="1002"/>
      <c r="BS42" s="1002"/>
      <c r="BT42" s="1002"/>
      <c r="BU42" s="1002"/>
      <c r="BV42" s="1002"/>
      <c r="BW42" s="1002"/>
      <c r="BX42" s="1002"/>
      <c r="BY42" s="1002"/>
      <c r="BZ42" s="1002"/>
      <c r="CA42" s="1002"/>
      <c r="CB42" s="1002"/>
      <c r="CC42" s="1002"/>
      <c r="CD42" s="1002"/>
      <c r="CE42" s="1002"/>
      <c r="CF42" s="1002"/>
      <c r="CG42" s="1002"/>
      <c r="CH42" s="1002"/>
      <c r="CI42" s="1005">
        <f t="shared" si="10"/>
        <v>1</v>
      </c>
      <c r="CJ42" s="1002">
        <f t="shared" si="29"/>
        <v>20000000</v>
      </c>
      <c r="CK42" s="1002">
        <f t="shared" ref="CK42:CK48" si="47">H42-BQ42</f>
        <v>0</v>
      </c>
      <c r="CL42" s="1002">
        <f t="shared" si="45"/>
        <v>0</v>
      </c>
      <c r="CM42" s="1002">
        <f t="shared" si="45"/>
        <v>0</v>
      </c>
      <c r="CN42" s="1002">
        <f t="shared" si="45"/>
        <v>0</v>
      </c>
      <c r="CO42" s="1002">
        <f t="shared" si="45"/>
        <v>0</v>
      </c>
      <c r="CP42" s="1002">
        <f t="shared" si="45"/>
        <v>0</v>
      </c>
      <c r="CQ42" s="1002">
        <f t="shared" si="43"/>
        <v>0</v>
      </c>
      <c r="CR42" s="1002">
        <f t="shared" si="43"/>
        <v>0</v>
      </c>
      <c r="CS42" s="1002">
        <f t="shared" si="43"/>
        <v>0</v>
      </c>
      <c r="CT42" s="1002">
        <f t="shared" si="41"/>
        <v>0</v>
      </c>
      <c r="CU42" s="1002">
        <f t="shared" si="41"/>
        <v>0</v>
      </c>
      <c r="CV42" s="1002">
        <f t="shared" si="41"/>
        <v>0</v>
      </c>
      <c r="CW42" s="1002">
        <f t="shared" si="37"/>
        <v>0</v>
      </c>
      <c r="CX42" s="1002">
        <f t="shared" si="37"/>
        <v>20000000</v>
      </c>
      <c r="CY42" s="1002">
        <f t="shared" si="37"/>
        <v>0</v>
      </c>
      <c r="CZ42" s="1002">
        <f t="shared" si="37"/>
        <v>0</v>
      </c>
      <c r="DA42" s="1002">
        <f t="shared" si="42"/>
        <v>0</v>
      </c>
      <c r="DB42" s="1002">
        <f t="shared" si="38"/>
        <v>0</v>
      </c>
    </row>
    <row r="43" spans="1:106" ht="39.75" customHeight="1" x14ac:dyDescent="0.25">
      <c r="A43" s="1495"/>
      <c r="B43" s="1492" t="s">
        <v>4310</v>
      </c>
      <c r="C43" s="1058" t="s">
        <v>4347</v>
      </c>
      <c r="D43" s="1008" t="s">
        <v>4503</v>
      </c>
      <c r="E43" s="1034">
        <v>410</v>
      </c>
      <c r="F43" s="1061" t="s">
        <v>3350</v>
      </c>
      <c r="G43" s="1002">
        <f t="shared" si="23"/>
        <v>20000000</v>
      </c>
      <c r="H43" s="1002"/>
      <c r="I43" s="1002"/>
      <c r="J43" s="1002"/>
      <c r="K43" s="1002"/>
      <c r="L43" s="1002"/>
      <c r="M43" s="1002"/>
      <c r="N43" s="1002"/>
      <c r="O43" s="1002"/>
      <c r="P43" s="1002"/>
      <c r="Q43" s="1002"/>
      <c r="R43" s="1002"/>
      <c r="S43" s="1002"/>
      <c r="T43" s="1002"/>
      <c r="U43" s="1002">
        <v>20000000</v>
      </c>
      <c r="V43" s="1002"/>
      <c r="W43" s="1002"/>
      <c r="X43" s="1002"/>
      <c r="Y43" s="1002"/>
      <c r="AA43" s="1005">
        <f t="shared" si="1"/>
        <v>1</v>
      </c>
      <c r="AB43" s="1002">
        <f t="shared" si="24"/>
        <v>20000000</v>
      </c>
      <c r="AC43" s="1002"/>
      <c r="AD43" s="1002"/>
      <c r="AE43" s="1002"/>
      <c r="AF43" s="1002"/>
      <c r="AG43" s="1002"/>
      <c r="AH43" s="1002"/>
      <c r="AI43" s="1002"/>
      <c r="AJ43" s="1002"/>
      <c r="AK43" s="1002"/>
      <c r="AL43" s="1002"/>
      <c r="AM43" s="1002"/>
      <c r="AN43" s="1002"/>
      <c r="AO43" s="1002"/>
      <c r="AP43" s="1002">
        <f>+'[7]ENERO 2016'!$Y$406</f>
        <v>20000000</v>
      </c>
      <c r="AQ43" s="1002"/>
      <c r="AR43" s="1002"/>
      <c r="AS43" s="1002"/>
      <c r="AT43" s="1002"/>
      <c r="AU43" s="1005">
        <f t="shared" si="3"/>
        <v>0</v>
      </c>
      <c r="AV43" s="1002">
        <f t="shared" si="25"/>
        <v>0</v>
      </c>
      <c r="AW43" s="1002">
        <f t="shared" si="44"/>
        <v>0</v>
      </c>
      <c r="AX43" s="1002">
        <f t="shared" si="44"/>
        <v>0</v>
      </c>
      <c r="AY43" s="1002">
        <f t="shared" si="33"/>
        <v>0</v>
      </c>
      <c r="AZ43" s="1002">
        <f t="shared" si="39"/>
        <v>0</v>
      </c>
      <c r="BA43" s="1002">
        <f t="shared" si="39"/>
        <v>0</v>
      </c>
      <c r="BB43" s="1002">
        <f t="shared" si="39"/>
        <v>0</v>
      </c>
      <c r="BC43" s="1002">
        <f>+N43-AI43</f>
        <v>0</v>
      </c>
      <c r="BD43" s="1002">
        <f>+O43-AJ43</f>
        <v>0</v>
      </c>
      <c r="BE43" s="1002">
        <f t="shared" si="46"/>
        <v>0</v>
      </c>
      <c r="BF43" s="1002">
        <f t="shared" si="40"/>
        <v>0</v>
      </c>
      <c r="BG43" s="1002">
        <f t="shared" si="40"/>
        <v>0</v>
      </c>
      <c r="BH43" s="1002">
        <f t="shared" si="40"/>
        <v>0</v>
      </c>
      <c r="BI43" s="1002">
        <f>+T43-AO43</f>
        <v>0</v>
      </c>
      <c r="BJ43" s="1002">
        <f t="shared" si="40"/>
        <v>0</v>
      </c>
      <c r="BK43" s="1002">
        <f t="shared" si="40"/>
        <v>0</v>
      </c>
      <c r="BL43" s="1002">
        <f>+W43-AR43</f>
        <v>0</v>
      </c>
      <c r="BM43" s="1002">
        <f>+X43-AS43</f>
        <v>0</v>
      </c>
      <c r="BN43" s="1002">
        <f t="shared" si="27"/>
        <v>0</v>
      </c>
      <c r="BO43" s="1005">
        <f t="shared" si="8"/>
        <v>0.44604349999999998</v>
      </c>
      <c r="BP43" s="1002">
        <f t="shared" si="28"/>
        <v>8920870</v>
      </c>
      <c r="BQ43" s="1002"/>
      <c r="BR43" s="1002"/>
      <c r="BS43" s="1002"/>
      <c r="BT43" s="1002"/>
      <c r="BU43" s="1002"/>
      <c r="BV43" s="1002"/>
      <c r="BW43" s="1002"/>
      <c r="BX43" s="1002"/>
      <c r="BY43" s="1002"/>
      <c r="BZ43" s="1002"/>
      <c r="CA43" s="1002"/>
      <c r="CB43" s="1002"/>
      <c r="CC43" s="1002"/>
      <c r="CD43" s="1002">
        <f>+'[7]ENERO 2016'!$H$404</f>
        <v>8920870</v>
      </c>
      <c r="CE43" s="1002"/>
      <c r="CF43" s="1002"/>
      <c r="CG43" s="1002"/>
      <c r="CH43" s="1002"/>
      <c r="CI43" s="1005">
        <f t="shared" si="10"/>
        <v>0.55395649999999996</v>
      </c>
      <c r="CJ43" s="1002">
        <f t="shared" si="29"/>
        <v>11079130</v>
      </c>
      <c r="CK43" s="1002">
        <f t="shared" si="47"/>
        <v>0</v>
      </c>
      <c r="CL43" s="1002">
        <f t="shared" si="45"/>
        <v>0</v>
      </c>
      <c r="CM43" s="1002">
        <f t="shared" si="45"/>
        <v>0</v>
      </c>
      <c r="CN43" s="1002">
        <f t="shared" si="45"/>
        <v>0</v>
      </c>
      <c r="CO43" s="1002">
        <f t="shared" si="45"/>
        <v>0</v>
      </c>
      <c r="CP43" s="1002">
        <f t="shared" si="45"/>
        <v>0</v>
      </c>
      <c r="CQ43" s="1002">
        <f t="shared" si="43"/>
        <v>0</v>
      </c>
      <c r="CR43" s="1002">
        <f t="shared" si="43"/>
        <v>0</v>
      </c>
      <c r="CS43" s="1002">
        <f t="shared" si="43"/>
        <v>0</v>
      </c>
      <c r="CT43" s="1002">
        <f t="shared" si="41"/>
        <v>0</v>
      </c>
      <c r="CU43" s="1002">
        <f t="shared" si="41"/>
        <v>0</v>
      </c>
      <c r="CV43" s="1002">
        <f t="shared" si="41"/>
        <v>0</v>
      </c>
      <c r="CW43" s="1002">
        <f t="shared" si="37"/>
        <v>0</v>
      </c>
      <c r="CX43" s="1002">
        <f t="shared" si="37"/>
        <v>11079130</v>
      </c>
      <c r="CY43" s="1002">
        <f t="shared" si="37"/>
        <v>0</v>
      </c>
      <c r="CZ43" s="1002">
        <f t="shared" si="37"/>
        <v>0</v>
      </c>
      <c r="DA43" s="1002">
        <f t="shared" si="42"/>
        <v>0</v>
      </c>
      <c r="DB43" s="1002">
        <f t="shared" si="38"/>
        <v>0</v>
      </c>
    </row>
    <row r="44" spans="1:106" ht="47.25" customHeight="1" x14ac:dyDescent="0.25">
      <c r="A44" s="1495"/>
      <c r="B44" s="1493"/>
      <c r="C44" s="1058" t="s">
        <v>4423</v>
      </c>
      <c r="D44" s="1008" t="s">
        <v>4504</v>
      </c>
      <c r="E44" s="1034">
        <v>410</v>
      </c>
      <c r="F44" s="1061" t="s">
        <v>3350</v>
      </c>
      <c r="G44" s="1002">
        <f t="shared" si="23"/>
        <v>10000000</v>
      </c>
      <c r="H44" s="1002"/>
      <c r="I44" s="1002"/>
      <c r="J44" s="1002"/>
      <c r="K44" s="1002"/>
      <c r="L44" s="1002"/>
      <c r="M44" s="1002"/>
      <c r="N44" s="1002"/>
      <c r="O44" s="1002"/>
      <c r="P44" s="1002"/>
      <c r="Q44" s="1002"/>
      <c r="R44" s="1002"/>
      <c r="S44" s="1002"/>
      <c r="T44" s="1002"/>
      <c r="U44" s="1002">
        <v>10000000</v>
      </c>
      <c r="V44" s="1002"/>
      <c r="W44" s="1002"/>
      <c r="X44" s="1002"/>
      <c r="Y44" s="1002"/>
      <c r="AA44" s="1005">
        <f t="shared" si="1"/>
        <v>0</v>
      </c>
      <c r="AB44" s="1002">
        <f t="shared" si="24"/>
        <v>0</v>
      </c>
      <c r="AC44" s="1002"/>
      <c r="AD44" s="1002"/>
      <c r="AE44" s="1002"/>
      <c r="AF44" s="1002"/>
      <c r="AG44" s="1002"/>
      <c r="AH44" s="1002"/>
      <c r="AI44" s="1002"/>
      <c r="AJ44" s="1002"/>
      <c r="AK44" s="1002"/>
      <c r="AL44" s="1002"/>
      <c r="AM44" s="1002"/>
      <c r="AN44" s="1002"/>
      <c r="AO44" s="1002"/>
      <c r="AP44" s="1002"/>
      <c r="AQ44" s="1002"/>
      <c r="AR44" s="1002"/>
      <c r="AS44" s="1002"/>
      <c r="AT44" s="1002"/>
      <c r="AU44" s="1005">
        <f t="shared" si="3"/>
        <v>1</v>
      </c>
      <c r="AV44" s="1002">
        <f t="shared" si="25"/>
        <v>10000000</v>
      </c>
      <c r="AW44" s="1002">
        <f t="shared" si="44"/>
        <v>0</v>
      </c>
      <c r="AX44" s="1002">
        <f t="shared" si="44"/>
        <v>0</v>
      </c>
      <c r="AY44" s="1002">
        <f t="shared" si="33"/>
        <v>0</v>
      </c>
      <c r="AZ44" s="1002">
        <f t="shared" si="39"/>
        <v>0</v>
      </c>
      <c r="BA44" s="1002">
        <f t="shared" si="39"/>
        <v>0</v>
      </c>
      <c r="BB44" s="1002">
        <f t="shared" si="39"/>
        <v>0</v>
      </c>
      <c r="BC44" s="1002">
        <f t="shared" si="40"/>
        <v>0</v>
      </c>
      <c r="BD44" s="1002">
        <f>+O44-AJ44</f>
        <v>0</v>
      </c>
      <c r="BE44" s="1002">
        <f t="shared" si="46"/>
        <v>0</v>
      </c>
      <c r="BF44" s="1002">
        <f t="shared" si="40"/>
        <v>0</v>
      </c>
      <c r="BG44" s="1002">
        <f t="shared" si="40"/>
        <v>0</v>
      </c>
      <c r="BH44" s="1002">
        <f t="shared" si="40"/>
        <v>0</v>
      </c>
      <c r="BI44" s="1002">
        <f>+T44-AO44</f>
        <v>0</v>
      </c>
      <c r="BJ44" s="1002">
        <f t="shared" si="40"/>
        <v>10000000</v>
      </c>
      <c r="BK44" s="1002">
        <f t="shared" si="40"/>
        <v>0</v>
      </c>
      <c r="BL44" s="1002"/>
      <c r="BM44" s="1002"/>
      <c r="BN44" s="1002">
        <f t="shared" si="27"/>
        <v>0</v>
      </c>
      <c r="BO44" s="1005">
        <f t="shared" si="8"/>
        <v>0</v>
      </c>
      <c r="BP44" s="1002">
        <f t="shared" si="28"/>
        <v>0</v>
      </c>
      <c r="BQ44" s="1002"/>
      <c r="BR44" s="1002"/>
      <c r="BS44" s="1002"/>
      <c r="BT44" s="1002"/>
      <c r="BU44" s="1002"/>
      <c r="BV44" s="1002"/>
      <c r="BW44" s="1002"/>
      <c r="BX44" s="1002"/>
      <c r="BY44" s="1002"/>
      <c r="BZ44" s="1002"/>
      <c r="CA44" s="1002"/>
      <c r="CB44" s="1002"/>
      <c r="CC44" s="1002"/>
      <c r="CD44" s="1002"/>
      <c r="CE44" s="1002"/>
      <c r="CF44" s="1002"/>
      <c r="CG44" s="1002"/>
      <c r="CH44" s="1002"/>
      <c r="CI44" s="1005">
        <f t="shared" si="10"/>
        <v>1</v>
      </c>
      <c r="CJ44" s="1002">
        <f t="shared" si="29"/>
        <v>10000000</v>
      </c>
      <c r="CK44" s="1002">
        <f t="shared" si="47"/>
        <v>0</v>
      </c>
      <c r="CL44" s="1002">
        <f t="shared" si="45"/>
        <v>0</v>
      </c>
      <c r="CM44" s="1002">
        <f t="shared" si="45"/>
        <v>0</v>
      </c>
      <c r="CN44" s="1002">
        <f t="shared" si="45"/>
        <v>0</v>
      </c>
      <c r="CO44" s="1002">
        <f t="shared" si="45"/>
        <v>0</v>
      </c>
      <c r="CP44" s="1002">
        <f t="shared" si="45"/>
        <v>0</v>
      </c>
      <c r="CQ44" s="1002">
        <f t="shared" si="43"/>
        <v>0</v>
      </c>
      <c r="CR44" s="1002">
        <f t="shared" si="43"/>
        <v>0</v>
      </c>
      <c r="CS44" s="1002">
        <f t="shared" si="43"/>
        <v>0</v>
      </c>
      <c r="CT44" s="1002">
        <f t="shared" si="41"/>
        <v>0</v>
      </c>
      <c r="CU44" s="1002">
        <f t="shared" si="41"/>
        <v>0</v>
      </c>
      <c r="CV44" s="1002">
        <f t="shared" si="41"/>
        <v>0</v>
      </c>
      <c r="CW44" s="1002">
        <f t="shared" si="37"/>
        <v>0</v>
      </c>
      <c r="CX44" s="1002">
        <f t="shared" si="37"/>
        <v>10000000</v>
      </c>
      <c r="CY44" s="1002">
        <f t="shared" si="37"/>
        <v>0</v>
      </c>
      <c r="CZ44" s="1002">
        <f t="shared" si="37"/>
        <v>0</v>
      </c>
      <c r="DA44" s="1002">
        <f t="shared" si="42"/>
        <v>0</v>
      </c>
      <c r="DB44" s="1002">
        <f t="shared" si="38"/>
        <v>0</v>
      </c>
    </row>
    <row r="45" spans="1:106" ht="27" customHeight="1" x14ac:dyDescent="0.25">
      <c r="A45" s="1495"/>
      <c r="B45" s="1493"/>
      <c r="C45" s="1058" t="s">
        <v>4507</v>
      </c>
      <c r="D45" s="1008" t="s">
        <v>4505</v>
      </c>
      <c r="E45" s="1034">
        <v>410</v>
      </c>
      <c r="F45" s="1061" t="s">
        <v>3350</v>
      </c>
      <c r="G45" s="1002">
        <f t="shared" si="23"/>
        <v>20000000</v>
      </c>
      <c r="H45" s="1002"/>
      <c r="I45" s="1002"/>
      <c r="J45" s="1002"/>
      <c r="K45" s="1002"/>
      <c r="L45" s="1002"/>
      <c r="M45" s="1002"/>
      <c r="N45" s="1002"/>
      <c r="O45" s="1002"/>
      <c r="P45" s="1002"/>
      <c r="Q45" s="1002"/>
      <c r="R45" s="1002"/>
      <c r="S45" s="1002"/>
      <c r="T45" s="1002"/>
      <c r="U45" s="1002">
        <v>20000000</v>
      </c>
      <c r="V45" s="1002"/>
      <c r="W45" s="1002"/>
      <c r="X45" s="1002"/>
      <c r="Y45" s="1002"/>
      <c r="AA45" s="1005">
        <f t="shared" si="1"/>
        <v>0</v>
      </c>
      <c r="AB45" s="1002">
        <f t="shared" si="24"/>
        <v>0</v>
      </c>
      <c r="AC45" s="1002"/>
      <c r="AD45" s="1002"/>
      <c r="AE45" s="1002"/>
      <c r="AF45" s="1002"/>
      <c r="AG45" s="1002"/>
      <c r="AH45" s="1002"/>
      <c r="AI45" s="1002"/>
      <c r="AJ45" s="1002"/>
      <c r="AK45" s="1002"/>
      <c r="AL45" s="1002"/>
      <c r="AM45" s="1002"/>
      <c r="AN45" s="1002"/>
      <c r="AO45" s="1002"/>
      <c r="AP45" s="1002"/>
      <c r="AQ45" s="1002"/>
      <c r="AR45" s="1002"/>
      <c r="AS45" s="1002"/>
      <c r="AT45" s="1002"/>
      <c r="AU45" s="1005">
        <f t="shared" si="3"/>
        <v>1</v>
      </c>
      <c r="AV45" s="1002">
        <f t="shared" si="25"/>
        <v>20000000</v>
      </c>
      <c r="AW45" s="1002">
        <f t="shared" si="44"/>
        <v>0</v>
      </c>
      <c r="AX45" s="1002">
        <f t="shared" si="44"/>
        <v>0</v>
      </c>
      <c r="AY45" s="1002">
        <f t="shared" si="33"/>
        <v>0</v>
      </c>
      <c r="AZ45" s="1002">
        <f t="shared" si="39"/>
        <v>0</v>
      </c>
      <c r="BA45" s="1002">
        <f t="shared" si="39"/>
        <v>0</v>
      </c>
      <c r="BB45" s="1002">
        <f t="shared" si="39"/>
        <v>0</v>
      </c>
      <c r="BC45" s="1002">
        <f t="shared" si="40"/>
        <v>0</v>
      </c>
      <c r="BD45" s="1002">
        <f t="shared" si="40"/>
        <v>0</v>
      </c>
      <c r="BE45" s="1002">
        <f t="shared" si="46"/>
        <v>0</v>
      </c>
      <c r="BF45" s="1002">
        <f t="shared" si="40"/>
        <v>0</v>
      </c>
      <c r="BG45" s="1002">
        <f t="shared" si="40"/>
        <v>0</v>
      </c>
      <c r="BH45" s="1002">
        <f t="shared" si="40"/>
        <v>0</v>
      </c>
      <c r="BI45" s="1002"/>
      <c r="BJ45" s="1002">
        <f>+U45-AP45</f>
        <v>20000000</v>
      </c>
      <c r="BK45" s="1002">
        <f t="shared" si="40"/>
        <v>0</v>
      </c>
      <c r="BL45" s="1002"/>
      <c r="BM45" s="1002"/>
      <c r="BN45" s="1002">
        <f t="shared" si="27"/>
        <v>0</v>
      </c>
      <c r="BO45" s="1005">
        <f t="shared" si="8"/>
        <v>0</v>
      </c>
      <c r="BP45" s="1002">
        <f t="shared" si="28"/>
        <v>0</v>
      </c>
      <c r="BQ45" s="1002"/>
      <c r="BR45" s="1002"/>
      <c r="BS45" s="1002"/>
      <c r="BT45" s="1002"/>
      <c r="BU45" s="1002"/>
      <c r="BV45" s="1002"/>
      <c r="BW45" s="1002"/>
      <c r="BX45" s="1002"/>
      <c r="BY45" s="1002"/>
      <c r="BZ45" s="1002"/>
      <c r="CA45" s="1002"/>
      <c r="CB45" s="1002"/>
      <c r="CC45" s="1002"/>
      <c r="CD45" s="1002"/>
      <c r="CE45" s="1002"/>
      <c r="CF45" s="1002"/>
      <c r="CG45" s="1002"/>
      <c r="CH45" s="1002"/>
      <c r="CI45" s="1005">
        <f t="shared" si="10"/>
        <v>1</v>
      </c>
      <c r="CJ45" s="1002">
        <f t="shared" si="29"/>
        <v>20000000</v>
      </c>
      <c r="CK45" s="1002">
        <f t="shared" si="47"/>
        <v>0</v>
      </c>
      <c r="CL45" s="1002">
        <f t="shared" si="45"/>
        <v>0</v>
      </c>
      <c r="CM45" s="1002">
        <f t="shared" si="45"/>
        <v>0</v>
      </c>
      <c r="CN45" s="1002">
        <f t="shared" si="45"/>
        <v>0</v>
      </c>
      <c r="CO45" s="1002">
        <f t="shared" si="45"/>
        <v>0</v>
      </c>
      <c r="CP45" s="1002">
        <f t="shared" si="45"/>
        <v>0</v>
      </c>
      <c r="CQ45" s="1002">
        <f t="shared" si="43"/>
        <v>0</v>
      </c>
      <c r="CR45" s="1002">
        <f t="shared" si="43"/>
        <v>0</v>
      </c>
      <c r="CS45" s="1002">
        <f t="shared" si="43"/>
        <v>0</v>
      </c>
      <c r="CT45" s="1002">
        <f t="shared" si="43"/>
        <v>0</v>
      </c>
      <c r="CU45" s="1002">
        <f t="shared" si="43"/>
        <v>0</v>
      </c>
      <c r="CV45" s="1002">
        <f t="shared" si="43"/>
        <v>0</v>
      </c>
      <c r="CW45" s="1002">
        <f t="shared" si="37"/>
        <v>0</v>
      </c>
      <c r="CX45" s="1002">
        <f t="shared" si="37"/>
        <v>20000000</v>
      </c>
      <c r="CY45" s="1002">
        <f t="shared" si="37"/>
        <v>0</v>
      </c>
      <c r="CZ45" s="1002">
        <f t="shared" si="37"/>
        <v>0</v>
      </c>
      <c r="DA45" s="1002">
        <f t="shared" si="42"/>
        <v>0</v>
      </c>
      <c r="DB45" s="1002">
        <f t="shared" si="38"/>
        <v>0</v>
      </c>
    </row>
    <row r="46" spans="1:106" ht="48.75" customHeight="1" x14ac:dyDescent="0.25">
      <c r="A46" s="1495"/>
      <c r="B46" s="1494"/>
      <c r="C46" s="1058" t="s">
        <v>4508</v>
      </c>
      <c r="D46" s="1008" t="s">
        <v>4506</v>
      </c>
      <c r="E46" s="1034">
        <v>410</v>
      </c>
      <c r="F46" s="1061" t="s">
        <v>3350</v>
      </c>
      <c r="G46" s="1002">
        <f t="shared" si="23"/>
        <v>10000000</v>
      </c>
      <c r="H46" s="1002"/>
      <c r="I46" s="1002"/>
      <c r="J46" s="1002"/>
      <c r="K46" s="1002"/>
      <c r="L46" s="1002"/>
      <c r="M46" s="1002"/>
      <c r="N46" s="1002"/>
      <c r="O46" s="1002"/>
      <c r="P46" s="1002"/>
      <c r="Q46" s="1002"/>
      <c r="R46" s="1002"/>
      <c r="S46" s="1002"/>
      <c r="T46" s="1002"/>
      <c r="U46" s="1002">
        <v>10000000</v>
      </c>
      <c r="V46" s="1002"/>
      <c r="W46" s="1002"/>
      <c r="X46" s="1002"/>
      <c r="Y46" s="1002"/>
      <c r="AA46" s="1005">
        <f t="shared" si="1"/>
        <v>0</v>
      </c>
      <c r="AB46" s="1002">
        <f t="shared" si="24"/>
        <v>0</v>
      </c>
      <c r="AC46" s="1002"/>
      <c r="AD46" s="1002"/>
      <c r="AE46" s="1002"/>
      <c r="AF46" s="1002"/>
      <c r="AG46" s="1002"/>
      <c r="AH46" s="1002"/>
      <c r="AI46" s="1002"/>
      <c r="AJ46" s="1002"/>
      <c r="AK46" s="1002"/>
      <c r="AL46" s="1002"/>
      <c r="AM46" s="1002"/>
      <c r="AN46" s="1002"/>
      <c r="AO46" s="1002"/>
      <c r="AP46" s="1002"/>
      <c r="AQ46" s="1002"/>
      <c r="AR46" s="1002"/>
      <c r="AS46" s="1002"/>
      <c r="AT46" s="1002"/>
      <c r="AU46" s="1005">
        <f t="shared" si="3"/>
        <v>1</v>
      </c>
      <c r="AV46" s="1002">
        <f t="shared" si="25"/>
        <v>10000000</v>
      </c>
      <c r="AW46" s="1002">
        <f t="shared" si="44"/>
        <v>0</v>
      </c>
      <c r="AX46" s="1002">
        <f t="shared" si="44"/>
        <v>0</v>
      </c>
      <c r="AY46" s="1002">
        <f t="shared" si="33"/>
        <v>0</v>
      </c>
      <c r="AZ46" s="1002">
        <f t="shared" si="39"/>
        <v>0</v>
      </c>
      <c r="BA46" s="1002">
        <f t="shared" si="39"/>
        <v>0</v>
      </c>
      <c r="BB46" s="1002">
        <f t="shared" si="39"/>
        <v>0</v>
      </c>
      <c r="BC46" s="1002">
        <f t="shared" si="40"/>
        <v>0</v>
      </c>
      <c r="BD46" s="1002">
        <f t="shared" si="40"/>
        <v>0</v>
      </c>
      <c r="BE46" s="1002">
        <f t="shared" si="46"/>
        <v>0</v>
      </c>
      <c r="BF46" s="1002">
        <f t="shared" si="40"/>
        <v>0</v>
      </c>
      <c r="BG46" s="1002">
        <f t="shared" si="40"/>
        <v>0</v>
      </c>
      <c r="BH46" s="1002">
        <f t="shared" si="40"/>
        <v>0</v>
      </c>
      <c r="BI46" s="1002"/>
      <c r="BJ46" s="1002">
        <f>+U46-AP46</f>
        <v>10000000</v>
      </c>
      <c r="BK46" s="1002">
        <f t="shared" si="40"/>
        <v>0</v>
      </c>
      <c r="BL46" s="1002"/>
      <c r="BM46" s="1002"/>
      <c r="BN46" s="1002">
        <f t="shared" si="27"/>
        <v>0</v>
      </c>
      <c r="BO46" s="1005">
        <f t="shared" si="8"/>
        <v>0</v>
      </c>
      <c r="BP46" s="1002">
        <f t="shared" si="28"/>
        <v>0</v>
      </c>
      <c r="BQ46" s="1002"/>
      <c r="BR46" s="1002"/>
      <c r="BS46" s="1002"/>
      <c r="BT46" s="1002"/>
      <c r="BU46" s="1002"/>
      <c r="BV46" s="1002"/>
      <c r="BW46" s="1002"/>
      <c r="BX46" s="1002"/>
      <c r="BY46" s="1002"/>
      <c r="BZ46" s="1002"/>
      <c r="CA46" s="1002"/>
      <c r="CB46" s="1002"/>
      <c r="CC46" s="1002"/>
      <c r="CD46" s="1002"/>
      <c r="CE46" s="1002"/>
      <c r="CF46" s="1002"/>
      <c r="CG46" s="1002"/>
      <c r="CH46" s="1002"/>
      <c r="CI46" s="1005">
        <f t="shared" si="10"/>
        <v>1</v>
      </c>
      <c r="CJ46" s="1002">
        <f t="shared" si="29"/>
        <v>10000000</v>
      </c>
      <c r="CK46" s="1002">
        <f t="shared" si="47"/>
        <v>0</v>
      </c>
      <c r="CL46" s="1002">
        <f t="shared" si="45"/>
        <v>0</v>
      </c>
      <c r="CM46" s="1002">
        <f t="shared" si="45"/>
        <v>0</v>
      </c>
      <c r="CN46" s="1002">
        <f t="shared" si="45"/>
        <v>0</v>
      </c>
      <c r="CO46" s="1002">
        <f t="shared" si="45"/>
        <v>0</v>
      </c>
      <c r="CP46" s="1002">
        <f t="shared" si="45"/>
        <v>0</v>
      </c>
      <c r="CQ46" s="1002">
        <f t="shared" si="43"/>
        <v>0</v>
      </c>
      <c r="CR46" s="1002">
        <f t="shared" si="43"/>
        <v>0</v>
      </c>
      <c r="CS46" s="1002">
        <f t="shared" si="43"/>
        <v>0</v>
      </c>
      <c r="CT46" s="1002">
        <f t="shared" si="43"/>
        <v>0</v>
      </c>
      <c r="CU46" s="1002">
        <f t="shared" si="43"/>
        <v>0</v>
      </c>
      <c r="CV46" s="1002">
        <f t="shared" si="43"/>
        <v>0</v>
      </c>
      <c r="CW46" s="1002">
        <f t="shared" si="37"/>
        <v>0</v>
      </c>
      <c r="CX46" s="1002">
        <f t="shared" si="37"/>
        <v>10000000</v>
      </c>
      <c r="CY46" s="1002">
        <f t="shared" si="37"/>
        <v>0</v>
      </c>
      <c r="CZ46" s="1002">
        <f t="shared" si="37"/>
        <v>0</v>
      </c>
      <c r="DA46" s="1002">
        <f t="shared" si="42"/>
        <v>0</v>
      </c>
      <c r="DB46" s="1002">
        <f t="shared" si="38"/>
        <v>0</v>
      </c>
    </row>
    <row r="47" spans="1:106" ht="38.25" customHeight="1" x14ac:dyDescent="0.25">
      <c r="A47" s="1495" t="s">
        <v>4465</v>
      </c>
      <c r="B47" s="1492" t="s">
        <v>4311</v>
      </c>
      <c r="C47" s="1058" t="s">
        <v>4348</v>
      </c>
      <c r="D47" s="1008" t="s">
        <v>4509</v>
      </c>
      <c r="E47" s="1034">
        <v>410</v>
      </c>
      <c r="F47" s="1061" t="s">
        <v>3350</v>
      </c>
      <c r="G47" s="1002">
        <f t="shared" si="23"/>
        <v>270000000</v>
      </c>
      <c r="H47" s="1002"/>
      <c r="I47" s="1002">
        <v>270000000</v>
      </c>
      <c r="J47" s="1002"/>
      <c r="K47" s="1002"/>
      <c r="L47" s="1002"/>
      <c r="M47" s="1002"/>
      <c r="N47" s="1002"/>
      <c r="O47" s="1002"/>
      <c r="P47" s="1002"/>
      <c r="Q47" s="1002"/>
      <c r="R47" s="1002"/>
      <c r="S47" s="1002"/>
      <c r="T47" s="1002"/>
      <c r="U47" s="1002"/>
      <c r="V47" s="1002"/>
      <c r="W47" s="1002"/>
      <c r="X47" s="1002"/>
      <c r="Y47" s="1002"/>
      <c r="AA47" s="1005">
        <f t="shared" si="1"/>
        <v>1</v>
      </c>
      <c r="AB47" s="1002">
        <f t="shared" si="24"/>
        <v>270000000</v>
      </c>
      <c r="AC47" s="1002"/>
      <c r="AD47" s="1002">
        <f>+'[7]ENERO 2016'!$M$432</f>
        <v>270000000</v>
      </c>
      <c r="AE47" s="1002"/>
      <c r="AF47" s="1002"/>
      <c r="AG47" s="1002"/>
      <c r="AH47" s="1002"/>
      <c r="AI47" s="1002"/>
      <c r="AJ47" s="1002"/>
      <c r="AK47" s="1002"/>
      <c r="AL47" s="1002"/>
      <c r="AM47" s="1002"/>
      <c r="AN47" s="1002"/>
      <c r="AO47" s="1002"/>
      <c r="AP47" s="1002"/>
      <c r="AQ47" s="1002"/>
      <c r="AR47" s="1002"/>
      <c r="AS47" s="1002"/>
      <c r="AT47" s="1002"/>
      <c r="AU47" s="1005">
        <f t="shared" si="3"/>
        <v>0</v>
      </c>
      <c r="AV47" s="1002">
        <f t="shared" si="25"/>
        <v>0</v>
      </c>
      <c r="AW47" s="1002">
        <f t="shared" si="44"/>
        <v>0</v>
      </c>
      <c r="AX47" s="1002">
        <f>I47-AD47</f>
        <v>0</v>
      </c>
      <c r="AY47" s="1002">
        <f t="shared" si="33"/>
        <v>0</v>
      </c>
      <c r="AZ47" s="1002">
        <f t="shared" si="39"/>
        <v>0</v>
      </c>
      <c r="BA47" s="1002">
        <f t="shared" si="39"/>
        <v>0</v>
      </c>
      <c r="BB47" s="1002">
        <f t="shared" si="39"/>
        <v>0</v>
      </c>
      <c r="BC47" s="1002">
        <f t="shared" si="40"/>
        <v>0</v>
      </c>
      <c r="BD47" s="1002">
        <f>+O47-AJ47</f>
        <v>0</v>
      </c>
      <c r="BE47" s="1002">
        <f t="shared" si="46"/>
        <v>0</v>
      </c>
      <c r="BF47" s="1002">
        <f t="shared" si="40"/>
        <v>0</v>
      </c>
      <c r="BG47" s="1002">
        <f t="shared" si="40"/>
        <v>0</v>
      </c>
      <c r="BH47" s="1002">
        <f t="shared" si="40"/>
        <v>0</v>
      </c>
      <c r="BI47" s="1002">
        <f>+T47-AO47</f>
        <v>0</v>
      </c>
      <c r="BJ47" s="1002">
        <f t="shared" ref="BJ47:BK55" si="48">+U47-AP47</f>
        <v>0</v>
      </c>
      <c r="BK47" s="1002">
        <f t="shared" si="40"/>
        <v>0</v>
      </c>
      <c r="BL47" s="1002"/>
      <c r="BM47" s="1002"/>
      <c r="BN47" s="1002">
        <f t="shared" si="27"/>
        <v>0</v>
      </c>
      <c r="BO47" s="1005">
        <f t="shared" si="8"/>
        <v>1</v>
      </c>
      <c r="BP47" s="1002">
        <f t="shared" si="28"/>
        <v>270000000</v>
      </c>
      <c r="BQ47" s="1002"/>
      <c r="BR47" s="1002">
        <f>+'[7]ENERO 2016'!$H$430</f>
        <v>270000000</v>
      </c>
      <c r="BS47" s="1002"/>
      <c r="BT47" s="1002"/>
      <c r="BU47" s="1002"/>
      <c r="BV47" s="1002"/>
      <c r="BW47" s="1002"/>
      <c r="BX47" s="1002"/>
      <c r="BY47" s="1002"/>
      <c r="BZ47" s="1002"/>
      <c r="CA47" s="1002"/>
      <c r="CB47" s="1002"/>
      <c r="CC47" s="1002"/>
      <c r="CD47" s="1002"/>
      <c r="CE47" s="1002"/>
      <c r="CF47" s="1002"/>
      <c r="CG47" s="1002"/>
      <c r="CH47" s="1002"/>
      <c r="CI47" s="1005">
        <f t="shared" si="10"/>
        <v>0</v>
      </c>
      <c r="CJ47" s="1002">
        <f t="shared" si="29"/>
        <v>0</v>
      </c>
      <c r="CK47" s="1002">
        <f t="shared" si="47"/>
        <v>0</v>
      </c>
      <c r="CL47" s="1002">
        <f t="shared" si="45"/>
        <v>0</v>
      </c>
      <c r="CM47" s="1002">
        <f t="shared" si="45"/>
        <v>0</v>
      </c>
      <c r="CN47" s="1002">
        <f>K47-BT47</f>
        <v>0</v>
      </c>
      <c r="CO47" s="1002">
        <f>L47-BU47</f>
        <v>0</v>
      </c>
      <c r="CP47" s="1002">
        <f t="shared" si="45"/>
        <v>0</v>
      </c>
      <c r="CQ47" s="1002">
        <f>+N47-BW47</f>
        <v>0</v>
      </c>
      <c r="CR47" s="1002">
        <f>+O47-BX47</f>
        <v>0</v>
      </c>
      <c r="CS47" s="1002">
        <f t="shared" si="43"/>
        <v>0</v>
      </c>
      <c r="CT47" s="1002">
        <f>Q47-BZ47</f>
        <v>0</v>
      </c>
      <c r="CU47" s="1002">
        <f>R47-CA47</f>
        <v>0</v>
      </c>
      <c r="CV47" s="1002">
        <f>S47-CB47</f>
        <v>0</v>
      </c>
      <c r="CW47" s="1002">
        <f>+T47-CC47</f>
        <v>0</v>
      </c>
      <c r="CX47" s="1002">
        <f>+U47-CD47</f>
        <v>0</v>
      </c>
      <c r="CY47" s="1002">
        <f>+V47-CE47</f>
        <v>0</v>
      </c>
      <c r="CZ47" s="1002">
        <f>+W47-CF47</f>
        <v>0</v>
      </c>
      <c r="DA47" s="1002">
        <f t="shared" si="42"/>
        <v>0</v>
      </c>
      <c r="DB47" s="1002">
        <f>+Y47-CH47</f>
        <v>0</v>
      </c>
    </row>
    <row r="48" spans="1:106" s="203" customFormat="1" ht="37.5" customHeight="1" x14ac:dyDescent="0.25">
      <c r="A48" s="1495"/>
      <c r="B48" s="1494"/>
      <c r="C48" s="1035" t="s">
        <v>4462</v>
      </c>
      <c r="D48" s="1008" t="s">
        <v>4510</v>
      </c>
      <c r="E48" s="1034">
        <v>410</v>
      </c>
      <c r="F48" s="1061" t="s">
        <v>3350</v>
      </c>
      <c r="G48" s="1030">
        <f t="shared" si="23"/>
        <v>30000000</v>
      </c>
      <c r="H48" s="1032"/>
      <c r="I48" s="1030">
        <v>30000000</v>
      </c>
      <c r="J48" s="1030"/>
      <c r="K48" s="1032"/>
      <c r="L48" s="1030"/>
      <c r="M48" s="1030"/>
      <c r="N48" s="1030"/>
      <c r="O48" s="1030"/>
      <c r="P48" s="1030"/>
      <c r="Q48" s="1030"/>
      <c r="R48" s="1030"/>
      <c r="S48" s="1030"/>
      <c r="T48" s="1030"/>
      <c r="U48" s="1030"/>
      <c r="V48" s="1030"/>
      <c r="W48" s="1030"/>
      <c r="X48" s="1030"/>
      <c r="Y48" s="1030"/>
      <c r="AA48" s="1031">
        <f t="shared" si="1"/>
        <v>0</v>
      </c>
      <c r="AB48" s="1030">
        <f t="shared" si="24"/>
        <v>0</v>
      </c>
      <c r="AC48" s="1030"/>
      <c r="AD48" s="1030"/>
      <c r="AE48" s="1030"/>
      <c r="AF48" s="1030"/>
      <c r="AG48" s="1030"/>
      <c r="AH48" s="1030"/>
      <c r="AI48" s="1030"/>
      <c r="AJ48" s="1030"/>
      <c r="AK48" s="1030"/>
      <c r="AL48" s="1030"/>
      <c r="AM48" s="1030"/>
      <c r="AN48" s="1030"/>
      <c r="AO48" s="1030"/>
      <c r="AP48" s="1030"/>
      <c r="AQ48" s="1030"/>
      <c r="AR48" s="1030"/>
      <c r="AS48" s="1030"/>
      <c r="AT48" s="1030"/>
      <c r="AU48" s="1031">
        <f t="shared" si="3"/>
        <v>1</v>
      </c>
      <c r="AV48" s="1030">
        <f t="shared" si="25"/>
        <v>30000000</v>
      </c>
      <c r="AW48" s="1002">
        <f t="shared" si="44"/>
        <v>0</v>
      </c>
      <c r="AX48" s="1002">
        <f t="shared" si="44"/>
        <v>30000000</v>
      </c>
      <c r="AY48" s="1002">
        <f t="shared" si="33"/>
        <v>0</v>
      </c>
      <c r="AZ48" s="1002">
        <f t="shared" si="39"/>
        <v>0</v>
      </c>
      <c r="BA48" s="1002">
        <f t="shared" si="39"/>
        <v>0</v>
      </c>
      <c r="BB48" s="1002">
        <f t="shared" si="39"/>
        <v>0</v>
      </c>
      <c r="BC48" s="1002">
        <f t="shared" si="40"/>
        <v>0</v>
      </c>
      <c r="BD48" s="1002">
        <f t="shared" si="40"/>
        <v>0</v>
      </c>
      <c r="BE48" s="1002">
        <f t="shared" si="46"/>
        <v>0</v>
      </c>
      <c r="BF48" s="1002">
        <f t="shared" si="40"/>
        <v>0</v>
      </c>
      <c r="BG48" s="1002">
        <f t="shared" si="40"/>
        <v>0</v>
      </c>
      <c r="BH48" s="1002">
        <f t="shared" si="40"/>
        <v>0</v>
      </c>
      <c r="BI48" s="1030"/>
      <c r="BJ48" s="1002">
        <f t="shared" si="48"/>
        <v>0</v>
      </c>
      <c r="BK48" s="1002">
        <f t="shared" si="40"/>
        <v>0</v>
      </c>
      <c r="BL48" s="1030"/>
      <c r="BM48" s="1030"/>
      <c r="BN48" s="1030">
        <f t="shared" si="27"/>
        <v>0</v>
      </c>
      <c r="BO48" s="1031">
        <f t="shared" si="8"/>
        <v>0</v>
      </c>
      <c r="BP48" s="1030">
        <f t="shared" si="28"/>
        <v>0</v>
      </c>
      <c r="BQ48" s="1030"/>
      <c r="BR48" s="1030"/>
      <c r="BS48" s="1030"/>
      <c r="BT48" s="1030"/>
      <c r="BU48" s="1030"/>
      <c r="BV48" s="1030"/>
      <c r="BW48" s="1030"/>
      <c r="BX48" s="1030"/>
      <c r="BY48" s="1030"/>
      <c r="BZ48" s="1030"/>
      <c r="CA48" s="1030"/>
      <c r="CB48" s="1030"/>
      <c r="CC48" s="1030"/>
      <c r="CD48" s="1030"/>
      <c r="CE48" s="1030"/>
      <c r="CF48" s="1030"/>
      <c r="CG48" s="1030"/>
      <c r="CH48" s="1030"/>
      <c r="CI48" s="1031">
        <f t="shared" si="10"/>
        <v>1</v>
      </c>
      <c r="CJ48" s="1030">
        <f t="shared" si="29"/>
        <v>30000000</v>
      </c>
      <c r="CK48" s="1002">
        <f t="shared" si="47"/>
        <v>0</v>
      </c>
      <c r="CL48" s="1002">
        <f t="shared" si="45"/>
        <v>30000000</v>
      </c>
      <c r="CM48" s="1002">
        <f t="shared" si="45"/>
        <v>0</v>
      </c>
      <c r="CN48" s="1002">
        <f t="shared" si="45"/>
        <v>0</v>
      </c>
      <c r="CO48" s="1002">
        <f t="shared" si="45"/>
        <v>0</v>
      </c>
      <c r="CP48" s="1002">
        <f t="shared" si="45"/>
        <v>0</v>
      </c>
      <c r="CQ48" s="1002">
        <f t="shared" si="45"/>
        <v>0</v>
      </c>
      <c r="CR48" s="1002">
        <f t="shared" si="45"/>
        <v>0</v>
      </c>
      <c r="CS48" s="1002">
        <f t="shared" si="45"/>
        <v>0</v>
      </c>
      <c r="CT48" s="1002">
        <f t="shared" si="45"/>
        <v>0</v>
      </c>
      <c r="CU48" s="1002">
        <f t="shared" si="45"/>
        <v>0</v>
      </c>
      <c r="CV48" s="1002">
        <f t="shared" si="45"/>
        <v>0</v>
      </c>
      <c r="CW48" s="1002">
        <f t="shared" si="45"/>
        <v>0</v>
      </c>
      <c r="CX48" s="1002">
        <f t="shared" si="45"/>
        <v>0</v>
      </c>
      <c r="CY48" s="1002">
        <f t="shared" si="45"/>
        <v>0</v>
      </c>
      <c r="CZ48" s="1002">
        <f t="shared" si="45"/>
        <v>0</v>
      </c>
      <c r="DA48" s="1002">
        <f t="shared" si="42"/>
        <v>0</v>
      </c>
      <c r="DB48" s="1002">
        <f t="shared" si="42"/>
        <v>0</v>
      </c>
    </row>
    <row r="49" spans="1:107" ht="54.75" customHeight="1" x14ac:dyDescent="0.25">
      <c r="A49" s="1495"/>
      <c r="B49" s="1492" t="s">
        <v>4312</v>
      </c>
      <c r="C49" s="1058" t="s">
        <v>4349</v>
      </c>
      <c r="D49" s="1008" t="s">
        <v>4511</v>
      </c>
      <c r="E49" s="1034">
        <v>410</v>
      </c>
      <c r="F49" s="1061" t="s">
        <v>3350</v>
      </c>
      <c r="G49" s="1002">
        <f t="shared" si="23"/>
        <v>90000000</v>
      </c>
      <c r="H49" s="1007"/>
      <c r="I49" s="1002"/>
      <c r="J49" s="1002"/>
      <c r="K49" s="1007"/>
      <c r="L49" s="944"/>
      <c r="M49" s="944"/>
      <c r="N49" s="944"/>
      <c r="O49" s="1002"/>
      <c r="P49" s="1002"/>
      <c r="Q49" s="1002"/>
      <c r="R49" s="1002"/>
      <c r="S49" s="1002"/>
      <c r="T49" s="1002"/>
      <c r="U49" s="1002">
        <v>90000000</v>
      </c>
      <c r="V49" s="1002"/>
      <c r="W49" s="1002"/>
      <c r="X49" s="1002"/>
      <c r="Y49" s="1002"/>
      <c r="AA49" s="1005">
        <f t="shared" si="1"/>
        <v>0.55555555555555558</v>
      </c>
      <c r="AB49" s="1002">
        <f t="shared" si="24"/>
        <v>50000000</v>
      </c>
      <c r="AC49" s="1002"/>
      <c r="AD49" s="1002"/>
      <c r="AE49" s="1002"/>
      <c r="AF49" s="1002"/>
      <c r="AG49" s="1002"/>
      <c r="AH49" s="1002"/>
      <c r="AI49" s="1002"/>
      <c r="AJ49" s="1002"/>
      <c r="AK49" s="1002"/>
      <c r="AL49" s="1002"/>
      <c r="AM49" s="1002"/>
      <c r="AN49" s="1002"/>
      <c r="AO49" s="1002"/>
      <c r="AP49" s="1002">
        <f>+'[7]ENERO 2016'!$Y$447</f>
        <v>50000000</v>
      </c>
      <c r="AQ49" s="1002"/>
      <c r="AR49" s="1002"/>
      <c r="AS49" s="1002"/>
      <c r="AT49" s="1002"/>
      <c r="AU49" s="1005">
        <f t="shared" si="3"/>
        <v>0.44444444444444442</v>
      </c>
      <c r="AV49" s="1002">
        <f t="shared" si="25"/>
        <v>40000000</v>
      </c>
      <c r="AW49" s="1002">
        <f t="shared" si="44"/>
        <v>0</v>
      </c>
      <c r="AX49" s="1002">
        <f t="shared" si="44"/>
        <v>0</v>
      </c>
      <c r="AY49" s="1002">
        <f t="shared" si="33"/>
        <v>0</v>
      </c>
      <c r="AZ49" s="1002">
        <f t="shared" si="39"/>
        <v>0</v>
      </c>
      <c r="BA49" s="1002">
        <f>+L49-AG49</f>
        <v>0</v>
      </c>
      <c r="BB49" s="1002">
        <f t="shared" si="39"/>
        <v>0</v>
      </c>
      <c r="BC49" s="1002">
        <f t="shared" si="40"/>
        <v>0</v>
      </c>
      <c r="BD49" s="1002">
        <f t="shared" si="40"/>
        <v>0</v>
      </c>
      <c r="BE49" s="1002">
        <f t="shared" si="46"/>
        <v>0</v>
      </c>
      <c r="BF49" s="1002">
        <f t="shared" si="40"/>
        <v>0</v>
      </c>
      <c r="BG49" s="1002">
        <f t="shared" si="40"/>
        <v>0</v>
      </c>
      <c r="BH49" s="1002">
        <f t="shared" si="40"/>
        <v>0</v>
      </c>
      <c r="BI49" s="1002">
        <f>+T49-AO49</f>
        <v>0</v>
      </c>
      <c r="BJ49" s="1002">
        <f t="shared" si="48"/>
        <v>40000000</v>
      </c>
      <c r="BK49" s="1002">
        <f t="shared" si="40"/>
        <v>0</v>
      </c>
      <c r="BL49" s="1002"/>
      <c r="BM49" s="1002"/>
      <c r="BN49" s="1002">
        <f t="shared" si="27"/>
        <v>0</v>
      </c>
      <c r="BO49" s="1005">
        <f t="shared" si="8"/>
        <v>0.1460925111111111</v>
      </c>
      <c r="BP49" s="1002">
        <f t="shared" si="28"/>
        <v>13148326</v>
      </c>
      <c r="BQ49" s="1002"/>
      <c r="BR49" s="1002"/>
      <c r="BS49" s="1002"/>
      <c r="BT49" s="1002"/>
      <c r="BU49" s="1002"/>
      <c r="BV49" s="1002"/>
      <c r="BW49" s="1002"/>
      <c r="BX49" s="1002"/>
      <c r="BY49" s="1002"/>
      <c r="BZ49" s="1002"/>
      <c r="CA49" s="1002"/>
      <c r="CB49" s="1002"/>
      <c r="CC49" s="1002"/>
      <c r="CD49" s="1002">
        <f>+'[7]ENERO 2016'!$H$445</f>
        <v>13148326</v>
      </c>
      <c r="CE49" s="1002"/>
      <c r="CF49" s="1002"/>
      <c r="CG49" s="1002"/>
      <c r="CH49" s="1002"/>
      <c r="CI49" s="1005">
        <f t="shared" si="10"/>
        <v>0.8539074888888889</v>
      </c>
      <c r="CJ49" s="1002">
        <f t="shared" si="29"/>
        <v>76851674</v>
      </c>
      <c r="CK49" s="1002">
        <f>H49-BQ49</f>
        <v>0</v>
      </c>
      <c r="CL49" s="1002">
        <f>I49-BR49</f>
        <v>0</v>
      </c>
      <c r="CM49" s="1002">
        <f t="shared" si="45"/>
        <v>0</v>
      </c>
      <c r="CN49" s="1002">
        <f t="shared" si="45"/>
        <v>0</v>
      </c>
      <c r="CO49" s="1002">
        <f t="shared" si="45"/>
        <v>0</v>
      </c>
      <c r="CP49" s="1002">
        <f t="shared" si="45"/>
        <v>0</v>
      </c>
      <c r="CQ49" s="1002">
        <f>+N49-BW49</f>
        <v>0</v>
      </c>
      <c r="CR49" s="1002">
        <f>+O49-BX49</f>
        <v>0</v>
      </c>
      <c r="CS49" s="1002">
        <f>+P49-BY49</f>
        <v>0</v>
      </c>
      <c r="CT49" s="1002">
        <f>Q49-BZ49</f>
        <v>0</v>
      </c>
      <c r="CU49" s="1002">
        <f>R49-CA49</f>
        <v>0</v>
      </c>
      <c r="CV49" s="1002">
        <f>S49-CB49</f>
        <v>0</v>
      </c>
      <c r="CW49" s="1002">
        <f>+T49-CC49</f>
        <v>0</v>
      </c>
      <c r="CX49" s="1002">
        <f>+U49-CD49</f>
        <v>76851674</v>
      </c>
      <c r="CY49" s="1002">
        <f>+V49-CE49</f>
        <v>0</v>
      </c>
      <c r="CZ49" s="1002">
        <f>+W49-CF49</f>
        <v>0</v>
      </c>
      <c r="DA49" s="1002">
        <f t="shared" si="42"/>
        <v>0</v>
      </c>
      <c r="DB49" s="1002">
        <f>+Y49-CH49</f>
        <v>0</v>
      </c>
      <c r="DC49" s="948"/>
    </row>
    <row r="50" spans="1:107" ht="42" customHeight="1" x14ac:dyDescent="0.25">
      <c r="A50" s="1495"/>
      <c r="B50" s="1494"/>
      <c r="C50" s="1058" t="s">
        <v>4512</v>
      </c>
      <c r="D50" s="1008" t="s">
        <v>4486</v>
      </c>
      <c r="E50" s="1034">
        <v>410</v>
      </c>
      <c r="F50" s="1061" t="s">
        <v>4451</v>
      </c>
      <c r="G50" s="1002">
        <f t="shared" si="23"/>
        <v>3000000</v>
      </c>
      <c r="H50" s="1007"/>
      <c r="I50" s="1002"/>
      <c r="J50" s="1002"/>
      <c r="K50" s="1007"/>
      <c r="L50" s="944"/>
      <c r="M50" s="944"/>
      <c r="N50" s="944"/>
      <c r="O50" s="1002"/>
      <c r="P50" s="1002"/>
      <c r="Q50" s="1002"/>
      <c r="R50" s="1002"/>
      <c r="S50" s="1002"/>
      <c r="T50" s="1002"/>
      <c r="U50" s="1002"/>
      <c r="V50" s="1002"/>
      <c r="W50" s="1002"/>
      <c r="X50" s="1002"/>
      <c r="Y50" s="1002">
        <v>3000000</v>
      </c>
      <c r="AA50" s="1005">
        <f t="shared" si="1"/>
        <v>0</v>
      </c>
      <c r="AB50" s="1002">
        <f t="shared" si="24"/>
        <v>0</v>
      </c>
      <c r="AC50" s="1002"/>
      <c r="AD50" s="1002"/>
      <c r="AE50" s="1002"/>
      <c r="AF50" s="1002"/>
      <c r="AG50" s="1002"/>
      <c r="AH50" s="1002"/>
      <c r="AI50" s="1002"/>
      <c r="AJ50" s="1002"/>
      <c r="AK50" s="1002"/>
      <c r="AL50" s="1002"/>
      <c r="AM50" s="1002"/>
      <c r="AN50" s="1002"/>
      <c r="AO50" s="1002"/>
      <c r="AP50" s="1002"/>
      <c r="AQ50" s="1002"/>
      <c r="AR50" s="1002"/>
      <c r="AS50" s="1002"/>
      <c r="AT50" s="1002"/>
      <c r="AU50" s="1005">
        <f t="shared" si="3"/>
        <v>1</v>
      </c>
      <c r="AV50" s="1002">
        <f t="shared" si="25"/>
        <v>3000000</v>
      </c>
      <c r="AW50" s="1002">
        <f t="shared" si="44"/>
        <v>0</v>
      </c>
      <c r="AX50" s="1002">
        <f t="shared" si="44"/>
        <v>0</v>
      </c>
      <c r="AY50" s="1002">
        <f>J50-AE50</f>
        <v>0</v>
      </c>
      <c r="AZ50" s="1002">
        <f t="shared" si="39"/>
        <v>0</v>
      </c>
      <c r="BA50" s="1002">
        <f t="shared" si="39"/>
        <v>0</v>
      </c>
      <c r="BB50" s="1002">
        <f t="shared" si="39"/>
        <v>0</v>
      </c>
      <c r="BC50" s="1002">
        <f t="shared" si="40"/>
        <v>0</v>
      </c>
      <c r="BD50" s="1002">
        <f t="shared" si="40"/>
        <v>0</v>
      </c>
      <c r="BE50" s="1002">
        <f>+P50-AL50</f>
        <v>0</v>
      </c>
      <c r="BF50" s="1002">
        <f t="shared" si="40"/>
        <v>0</v>
      </c>
      <c r="BG50" s="1002">
        <f t="shared" si="40"/>
        <v>0</v>
      </c>
      <c r="BH50" s="1002">
        <f t="shared" si="40"/>
        <v>0</v>
      </c>
      <c r="BI50" s="1002"/>
      <c r="BJ50" s="1002">
        <f t="shared" si="48"/>
        <v>0</v>
      </c>
      <c r="BK50" s="1002">
        <f t="shared" si="40"/>
        <v>0</v>
      </c>
      <c r="BL50" s="1002"/>
      <c r="BM50" s="1002"/>
      <c r="BN50" s="1002">
        <f t="shared" si="27"/>
        <v>3000000</v>
      </c>
      <c r="BO50" s="1005">
        <f t="shared" si="8"/>
        <v>0</v>
      </c>
      <c r="BP50" s="1002">
        <f t="shared" si="28"/>
        <v>0</v>
      </c>
      <c r="BQ50" s="1002"/>
      <c r="BR50" s="1002"/>
      <c r="BS50" s="1002"/>
      <c r="BT50" s="1002"/>
      <c r="BU50" s="1002"/>
      <c r="BV50" s="1002"/>
      <c r="BW50" s="1002"/>
      <c r="BX50" s="1002"/>
      <c r="BY50" s="1002"/>
      <c r="BZ50" s="1002"/>
      <c r="CA50" s="1002"/>
      <c r="CB50" s="1002"/>
      <c r="CC50" s="1002"/>
      <c r="CD50" s="1002"/>
      <c r="CE50" s="1002"/>
      <c r="CF50" s="1002"/>
      <c r="CG50" s="1002"/>
      <c r="CH50" s="1002"/>
      <c r="CI50" s="1005">
        <f t="shared" si="10"/>
        <v>1</v>
      </c>
      <c r="CJ50" s="1002">
        <f t="shared" si="29"/>
        <v>3000000</v>
      </c>
      <c r="CK50" s="1002">
        <f t="shared" ref="CK50:CP55" si="49">H50-BQ50</f>
        <v>0</v>
      </c>
      <c r="CL50" s="1002">
        <f t="shared" si="49"/>
        <v>0</v>
      </c>
      <c r="CM50" s="1002">
        <f t="shared" si="45"/>
        <v>0</v>
      </c>
      <c r="CN50" s="1002">
        <f t="shared" si="45"/>
        <v>0</v>
      </c>
      <c r="CO50" s="1002">
        <f t="shared" si="45"/>
        <v>0</v>
      </c>
      <c r="CP50" s="1002">
        <f t="shared" si="45"/>
        <v>0</v>
      </c>
      <c r="CQ50" s="1002">
        <f t="shared" si="45"/>
        <v>0</v>
      </c>
      <c r="CR50" s="1002">
        <f t="shared" si="45"/>
        <v>0</v>
      </c>
      <c r="CS50" s="1002">
        <f t="shared" si="45"/>
        <v>0</v>
      </c>
      <c r="CT50" s="1002">
        <f t="shared" si="45"/>
        <v>0</v>
      </c>
      <c r="CU50" s="1002">
        <f t="shared" si="45"/>
        <v>0</v>
      </c>
      <c r="CV50" s="1002">
        <f t="shared" si="45"/>
        <v>0</v>
      </c>
      <c r="CW50" s="1002">
        <f t="shared" si="45"/>
        <v>0</v>
      </c>
      <c r="CX50" s="1002">
        <f t="shared" si="45"/>
        <v>0</v>
      </c>
      <c r="CY50" s="1002">
        <f t="shared" si="45"/>
        <v>0</v>
      </c>
      <c r="CZ50" s="1002">
        <f t="shared" si="45"/>
        <v>0</v>
      </c>
      <c r="DA50" s="1002">
        <f t="shared" si="42"/>
        <v>0</v>
      </c>
      <c r="DB50" s="1002">
        <f t="shared" si="42"/>
        <v>3000000</v>
      </c>
      <c r="DC50" s="948"/>
    </row>
    <row r="51" spans="1:107" ht="53.25" customHeight="1" x14ac:dyDescent="0.25">
      <c r="A51" s="1495"/>
      <c r="B51" s="1492" t="s">
        <v>4313</v>
      </c>
      <c r="C51" s="1058" t="s">
        <v>4350</v>
      </c>
      <c r="D51" s="1008" t="s">
        <v>4577</v>
      </c>
      <c r="E51" s="1034">
        <v>410</v>
      </c>
      <c r="F51" s="1061" t="s">
        <v>4517</v>
      </c>
      <c r="G51" s="1002">
        <f t="shared" si="23"/>
        <v>52000000</v>
      </c>
      <c r="H51" s="944"/>
      <c r="I51" s="1002">
        <v>30000000</v>
      </c>
      <c r="J51" s="1002"/>
      <c r="K51" s="944"/>
      <c r="L51" s="944"/>
      <c r="M51" s="944"/>
      <c r="N51" s="944"/>
      <c r="O51" s="1002"/>
      <c r="P51" s="1002"/>
      <c r="Q51" s="1002"/>
      <c r="R51" s="1002"/>
      <c r="S51" s="1002"/>
      <c r="T51" s="1002"/>
      <c r="U51" s="1002"/>
      <c r="V51" s="1002"/>
      <c r="W51" s="1002"/>
      <c r="X51" s="1002"/>
      <c r="Y51" s="1002">
        <v>22000000</v>
      </c>
      <c r="AA51" s="1005">
        <f t="shared" si="1"/>
        <v>3.8461538461538464E-2</v>
      </c>
      <c r="AB51" s="1002">
        <f t="shared" si="24"/>
        <v>2000000</v>
      </c>
      <c r="AC51" s="1002"/>
      <c r="AD51" s="1002"/>
      <c r="AE51" s="1002"/>
      <c r="AF51" s="1002"/>
      <c r="AG51" s="1002"/>
      <c r="AH51" s="1002"/>
      <c r="AI51" s="1002"/>
      <c r="AJ51" s="1002"/>
      <c r="AK51" s="1002"/>
      <c r="AL51" s="1002"/>
      <c r="AM51" s="1002"/>
      <c r="AN51" s="1002"/>
      <c r="AO51" s="1002"/>
      <c r="AP51" s="1002"/>
      <c r="AQ51" s="1002"/>
      <c r="AR51" s="1002"/>
      <c r="AS51" s="1002"/>
      <c r="AT51" s="1002">
        <f>+'[7]ENERO 2016'!$AD$462</f>
        <v>2000000</v>
      </c>
      <c r="AU51" s="1005">
        <f t="shared" si="3"/>
        <v>0.96153846153846156</v>
      </c>
      <c r="AV51" s="1002">
        <f t="shared" si="25"/>
        <v>50000000</v>
      </c>
      <c r="AW51" s="1002">
        <f t="shared" si="44"/>
        <v>0</v>
      </c>
      <c r="AX51" s="1002">
        <f>I51-AD51</f>
        <v>30000000</v>
      </c>
      <c r="AY51" s="1002">
        <f t="shared" si="33"/>
        <v>0</v>
      </c>
      <c r="AZ51" s="1002">
        <f t="shared" si="39"/>
        <v>0</v>
      </c>
      <c r="BA51" s="1002">
        <f t="shared" si="39"/>
        <v>0</v>
      </c>
      <c r="BB51" s="1002">
        <f t="shared" si="39"/>
        <v>0</v>
      </c>
      <c r="BC51" s="1002">
        <f t="shared" si="40"/>
        <v>0</v>
      </c>
      <c r="BD51" s="1002">
        <f>+O51-AJ51</f>
        <v>0</v>
      </c>
      <c r="BE51" s="1002">
        <f t="shared" si="46"/>
        <v>0</v>
      </c>
      <c r="BF51" s="1002">
        <f t="shared" si="40"/>
        <v>0</v>
      </c>
      <c r="BG51" s="1002">
        <f t="shared" si="40"/>
        <v>0</v>
      </c>
      <c r="BH51" s="1002">
        <f t="shared" si="40"/>
        <v>0</v>
      </c>
      <c r="BI51" s="1002">
        <f>+T51-AO51</f>
        <v>0</v>
      </c>
      <c r="BJ51" s="1002">
        <f t="shared" si="48"/>
        <v>0</v>
      </c>
      <c r="BK51" s="1002">
        <f t="shared" si="40"/>
        <v>0</v>
      </c>
      <c r="BL51" s="1002"/>
      <c r="BM51" s="1002"/>
      <c r="BN51" s="1002">
        <f t="shared" si="27"/>
        <v>20000000</v>
      </c>
      <c r="BO51" s="1005">
        <f t="shared" si="8"/>
        <v>0</v>
      </c>
      <c r="BP51" s="1002">
        <f t="shared" si="28"/>
        <v>0</v>
      </c>
      <c r="BQ51" s="1002"/>
      <c r="BR51" s="1002"/>
      <c r="BS51" s="1002"/>
      <c r="BT51" s="1002"/>
      <c r="BU51" s="1002"/>
      <c r="BV51" s="1002"/>
      <c r="BW51" s="1002"/>
      <c r="BX51" s="1002"/>
      <c r="BY51" s="1002"/>
      <c r="BZ51" s="1002"/>
      <c r="CA51" s="1002"/>
      <c r="CB51" s="1002"/>
      <c r="CC51" s="1002"/>
      <c r="CD51" s="1002"/>
      <c r="CE51" s="1002"/>
      <c r="CF51" s="1002"/>
      <c r="CG51" s="1002"/>
      <c r="CH51" s="1002"/>
      <c r="CI51" s="1005">
        <f t="shared" si="10"/>
        <v>1</v>
      </c>
      <c r="CJ51" s="1002">
        <f t="shared" si="29"/>
        <v>52000000</v>
      </c>
      <c r="CK51" s="1002">
        <f t="shared" si="49"/>
        <v>0</v>
      </c>
      <c r="CL51" s="1002">
        <f t="shared" si="49"/>
        <v>30000000</v>
      </c>
      <c r="CM51" s="1002">
        <f t="shared" si="45"/>
        <v>0</v>
      </c>
      <c r="CN51" s="1002">
        <f t="shared" si="45"/>
        <v>0</v>
      </c>
      <c r="CO51" s="1002">
        <f t="shared" si="45"/>
        <v>0</v>
      </c>
      <c r="CP51" s="1002">
        <f t="shared" si="45"/>
        <v>0</v>
      </c>
      <c r="CQ51" s="1002">
        <f t="shared" ref="CQ51:CR55" si="50">+N51-BW51</f>
        <v>0</v>
      </c>
      <c r="CR51" s="1002">
        <f t="shared" si="50"/>
        <v>0</v>
      </c>
      <c r="CS51" s="1002">
        <f t="shared" si="45"/>
        <v>0</v>
      </c>
      <c r="CT51" s="1002">
        <f t="shared" si="45"/>
        <v>0</v>
      </c>
      <c r="CU51" s="1002">
        <f t="shared" si="45"/>
        <v>0</v>
      </c>
      <c r="CV51" s="1002">
        <f t="shared" si="45"/>
        <v>0</v>
      </c>
      <c r="CW51" s="1002">
        <f t="shared" ref="CW51:CZ55" si="51">+T51-CC51</f>
        <v>0</v>
      </c>
      <c r="CX51" s="1002">
        <f t="shared" si="51"/>
        <v>0</v>
      </c>
      <c r="CY51" s="1002">
        <f t="shared" si="51"/>
        <v>0</v>
      </c>
      <c r="CZ51" s="1002">
        <f t="shared" si="51"/>
        <v>0</v>
      </c>
      <c r="DA51" s="1002">
        <f t="shared" si="42"/>
        <v>0</v>
      </c>
      <c r="DB51" s="1002">
        <f>+Y51-CH51</f>
        <v>22000000</v>
      </c>
    </row>
    <row r="52" spans="1:107" ht="50.25" customHeight="1" x14ac:dyDescent="0.25">
      <c r="A52" s="1495"/>
      <c r="B52" s="1493"/>
      <c r="C52" s="1058" t="s">
        <v>4351</v>
      </c>
      <c r="D52" s="1008" t="s">
        <v>4513</v>
      </c>
      <c r="E52" s="1034">
        <v>410</v>
      </c>
      <c r="F52" s="1061" t="s">
        <v>3350</v>
      </c>
      <c r="G52" s="1002">
        <f t="shared" si="23"/>
        <v>10000000</v>
      </c>
      <c r="H52" s="944"/>
      <c r="I52" s="1002"/>
      <c r="J52" s="1002"/>
      <c r="K52" s="944"/>
      <c r="L52" s="944"/>
      <c r="M52" s="944"/>
      <c r="N52" s="944"/>
      <c r="O52" s="1002"/>
      <c r="P52" s="1002"/>
      <c r="Q52" s="1002"/>
      <c r="R52" s="1002"/>
      <c r="S52" s="1002"/>
      <c r="T52" s="1002"/>
      <c r="U52" s="1002">
        <v>10000000</v>
      </c>
      <c r="V52" s="1002"/>
      <c r="W52" s="1002"/>
      <c r="X52" s="1002"/>
      <c r="Y52" s="1002"/>
      <c r="AA52" s="1005">
        <f t="shared" si="1"/>
        <v>0</v>
      </c>
      <c r="AB52" s="1002">
        <f t="shared" si="24"/>
        <v>0</v>
      </c>
      <c r="AC52" s="1002"/>
      <c r="AD52" s="1002"/>
      <c r="AE52" s="1002"/>
      <c r="AF52" s="1002"/>
      <c r="AG52" s="1002"/>
      <c r="AH52" s="1002"/>
      <c r="AI52" s="1002"/>
      <c r="AJ52" s="1002"/>
      <c r="AK52" s="1002"/>
      <c r="AL52" s="1002"/>
      <c r="AM52" s="1002"/>
      <c r="AN52" s="1002"/>
      <c r="AO52" s="1002"/>
      <c r="AP52" s="1002"/>
      <c r="AQ52" s="1002"/>
      <c r="AR52" s="1002"/>
      <c r="AS52" s="1002"/>
      <c r="AT52" s="1002"/>
      <c r="AU52" s="1005">
        <f t="shared" si="3"/>
        <v>1</v>
      </c>
      <c r="AV52" s="1002">
        <f t="shared" si="25"/>
        <v>10000000</v>
      </c>
      <c r="AW52" s="1002">
        <f t="shared" si="44"/>
        <v>0</v>
      </c>
      <c r="AX52" s="1002">
        <f>I52-AD52</f>
        <v>0</v>
      </c>
      <c r="AY52" s="1002">
        <f t="shared" si="33"/>
        <v>0</v>
      </c>
      <c r="AZ52" s="1002">
        <f t="shared" ref="AZ52:BC55" si="52">+K52-AF52</f>
        <v>0</v>
      </c>
      <c r="BA52" s="1002">
        <f t="shared" si="52"/>
        <v>0</v>
      </c>
      <c r="BB52" s="1002">
        <f t="shared" si="52"/>
        <v>0</v>
      </c>
      <c r="BC52" s="1002">
        <f t="shared" si="52"/>
        <v>0</v>
      </c>
      <c r="BD52" s="1002">
        <f>+O52-AJ52</f>
        <v>0</v>
      </c>
      <c r="BE52" s="1002">
        <f t="shared" si="46"/>
        <v>0</v>
      </c>
      <c r="BF52" s="1002">
        <f t="shared" ref="BF52:BH55" si="53">+Q52-AL52</f>
        <v>0</v>
      </c>
      <c r="BG52" s="1002">
        <f t="shared" si="53"/>
        <v>0</v>
      </c>
      <c r="BH52" s="1002">
        <f t="shared" si="53"/>
        <v>0</v>
      </c>
      <c r="BI52" s="1002">
        <f>+T52-AO52</f>
        <v>0</v>
      </c>
      <c r="BJ52" s="1002">
        <f t="shared" si="48"/>
        <v>10000000</v>
      </c>
      <c r="BK52" s="1002">
        <f t="shared" si="48"/>
        <v>0</v>
      </c>
      <c r="BL52" s="1002"/>
      <c r="BM52" s="1002"/>
      <c r="BN52" s="1002">
        <f t="shared" si="27"/>
        <v>0</v>
      </c>
      <c r="BO52" s="1005">
        <f t="shared" si="8"/>
        <v>0</v>
      </c>
      <c r="BP52" s="1002">
        <f t="shared" si="28"/>
        <v>0</v>
      </c>
      <c r="BQ52" s="1002"/>
      <c r="BR52" s="1002"/>
      <c r="BS52" s="1002"/>
      <c r="BT52" s="1002"/>
      <c r="BU52" s="1002"/>
      <c r="BV52" s="1002"/>
      <c r="BW52" s="1002"/>
      <c r="BX52" s="1002"/>
      <c r="BY52" s="1002"/>
      <c r="BZ52" s="1002"/>
      <c r="CA52" s="1002"/>
      <c r="CB52" s="1002"/>
      <c r="CC52" s="1002"/>
      <c r="CD52" s="1002"/>
      <c r="CE52" s="1002"/>
      <c r="CF52" s="1002"/>
      <c r="CG52" s="1002"/>
      <c r="CH52" s="1002"/>
      <c r="CI52" s="1005">
        <f t="shared" si="10"/>
        <v>1</v>
      </c>
      <c r="CJ52" s="1002">
        <f t="shared" si="29"/>
        <v>10000000</v>
      </c>
      <c r="CK52" s="1002">
        <f t="shared" si="49"/>
        <v>0</v>
      </c>
      <c r="CL52" s="1002">
        <f t="shared" si="49"/>
        <v>0</v>
      </c>
      <c r="CM52" s="1002">
        <f t="shared" si="45"/>
        <v>0</v>
      </c>
      <c r="CN52" s="1002">
        <f t="shared" si="45"/>
        <v>0</v>
      </c>
      <c r="CO52" s="1002">
        <f t="shared" si="45"/>
        <v>0</v>
      </c>
      <c r="CP52" s="1002">
        <f t="shared" si="45"/>
        <v>0</v>
      </c>
      <c r="CQ52" s="1002">
        <f t="shared" si="50"/>
        <v>0</v>
      </c>
      <c r="CR52" s="1002">
        <f t="shared" si="50"/>
        <v>0</v>
      </c>
      <c r="CS52" s="1002">
        <f t="shared" si="45"/>
        <v>0</v>
      </c>
      <c r="CT52" s="1002">
        <f t="shared" si="45"/>
        <v>0</v>
      </c>
      <c r="CU52" s="1002">
        <f t="shared" si="45"/>
        <v>0</v>
      </c>
      <c r="CV52" s="1002">
        <f t="shared" si="45"/>
        <v>0</v>
      </c>
      <c r="CW52" s="1002">
        <f t="shared" si="51"/>
        <v>0</v>
      </c>
      <c r="CX52" s="1002">
        <f t="shared" si="51"/>
        <v>10000000</v>
      </c>
      <c r="CY52" s="1002">
        <f t="shared" si="51"/>
        <v>0</v>
      </c>
      <c r="CZ52" s="1002">
        <f t="shared" si="51"/>
        <v>0</v>
      </c>
      <c r="DA52" s="1002">
        <f t="shared" si="42"/>
        <v>0</v>
      </c>
      <c r="DB52" s="1002">
        <f>+Y52-CH52</f>
        <v>0</v>
      </c>
    </row>
    <row r="53" spans="1:107" ht="49.5" customHeight="1" x14ac:dyDescent="0.25">
      <c r="A53" s="1495"/>
      <c r="B53" s="1493"/>
      <c r="C53" s="1058" t="s">
        <v>4352</v>
      </c>
      <c r="D53" s="1008" t="s">
        <v>4514</v>
      </c>
      <c r="E53" s="1034">
        <v>410</v>
      </c>
      <c r="F53" s="1061" t="s">
        <v>3350</v>
      </c>
      <c r="G53" s="1002">
        <f t="shared" si="23"/>
        <v>30000000</v>
      </c>
      <c r="H53" s="944"/>
      <c r="I53" s="1002">
        <f>11831904</f>
        <v>11831904</v>
      </c>
      <c r="J53" s="1002"/>
      <c r="K53" s="944"/>
      <c r="L53" s="944"/>
      <c r="M53" s="944"/>
      <c r="N53" s="944"/>
      <c r="O53" s="1002"/>
      <c r="P53" s="1002"/>
      <c r="Q53" s="1002"/>
      <c r="R53" s="1002"/>
      <c r="S53" s="1002"/>
      <c r="T53" s="1002"/>
      <c r="U53" s="1002">
        <v>18168096</v>
      </c>
      <c r="V53" s="1002"/>
      <c r="W53" s="1002"/>
      <c r="X53" s="1002"/>
      <c r="Y53" s="1002"/>
      <c r="AA53" s="1005">
        <f t="shared" si="1"/>
        <v>0</v>
      </c>
      <c r="AB53" s="1002">
        <f t="shared" si="24"/>
        <v>0</v>
      </c>
      <c r="AC53" s="1002"/>
      <c r="AD53" s="1002"/>
      <c r="AE53" s="1002"/>
      <c r="AF53" s="1002"/>
      <c r="AG53" s="1002"/>
      <c r="AH53" s="1002"/>
      <c r="AI53" s="1002"/>
      <c r="AJ53" s="1002"/>
      <c r="AK53" s="1002"/>
      <c r="AL53" s="1002"/>
      <c r="AM53" s="1002"/>
      <c r="AN53" s="1002"/>
      <c r="AO53" s="1002"/>
      <c r="AP53" s="1002"/>
      <c r="AQ53" s="1002"/>
      <c r="AR53" s="1002"/>
      <c r="AS53" s="1002"/>
      <c r="AT53" s="1002"/>
      <c r="AU53" s="1005">
        <f t="shared" si="3"/>
        <v>1</v>
      </c>
      <c r="AV53" s="1002">
        <f t="shared" si="25"/>
        <v>30000000</v>
      </c>
      <c r="AW53" s="1002">
        <f t="shared" si="44"/>
        <v>0</v>
      </c>
      <c r="AX53" s="1002">
        <f>I53-AD53</f>
        <v>11831904</v>
      </c>
      <c r="AY53" s="1002">
        <f t="shared" si="33"/>
        <v>0</v>
      </c>
      <c r="AZ53" s="1002">
        <f t="shared" si="52"/>
        <v>0</v>
      </c>
      <c r="BA53" s="1002">
        <f t="shared" si="52"/>
        <v>0</v>
      </c>
      <c r="BB53" s="1002">
        <f t="shared" si="52"/>
        <v>0</v>
      </c>
      <c r="BC53" s="1002">
        <f t="shared" si="52"/>
        <v>0</v>
      </c>
      <c r="BD53" s="1002">
        <f>+O53-AJ53</f>
        <v>0</v>
      </c>
      <c r="BE53" s="1002">
        <f t="shared" si="46"/>
        <v>0</v>
      </c>
      <c r="BF53" s="1002">
        <f t="shared" si="53"/>
        <v>0</v>
      </c>
      <c r="BG53" s="1002">
        <f t="shared" si="53"/>
        <v>0</v>
      </c>
      <c r="BH53" s="1002">
        <f t="shared" si="53"/>
        <v>0</v>
      </c>
      <c r="BI53" s="1002">
        <f>+T53-AO53</f>
        <v>0</v>
      </c>
      <c r="BJ53" s="1002">
        <f t="shared" si="48"/>
        <v>18168096</v>
      </c>
      <c r="BK53" s="1002">
        <f t="shared" si="48"/>
        <v>0</v>
      </c>
      <c r="BL53" s="1002"/>
      <c r="BM53" s="1002"/>
      <c r="BN53" s="1002">
        <f t="shared" si="27"/>
        <v>0</v>
      </c>
      <c r="BO53" s="1005">
        <f t="shared" si="8"/>
        <v>0</v>
      </c>
      <c r="BP53" s="1002">
        <f t="shared" si="28"/>
        <v>0</v>
      </c>
      <c r="BQ53" s="1002"/>
      <c r="BR53" s="1002"/>
      <c r="BS53" s="1002"/>
      <c r="BT53" s="1002"/>
      <c r="BU53" s="1002"/>
      <c r="BV53" s="1002"/>
      <c r="BW53" s="1002"/>
      <c r="BX53" s="1002"/>
      <c r="BY53" s="1002"/>
      <c r="BZ53" s="1002"/>
      <c r="CA53" s="1002"/>
      <c r="CB53" s="1002"/>
      <c r="CC53" s="1002"/>
      <c r="CD53" s="1002"/>
      <c r="CE53" s="1002"/>
      <c r="CF53" s="1002"/>
      <c r="CG53" s="1002"/>
      <c r="CH53" s="1002"/>
      <c r="CI53" s="1005">
        <f t="shared" si="10"/>
        <v>1</v>
      </c>
      <c r="CJ53" s="1002">
        <f t="shared" si="29"/>
        <v>30000000</v>
      </c>
      <c r="CK53" s="1002">
        <f t="shared" si="49"/>
        <v>0</v>
      </c>
      <c r="CL53" s="1002">
        <f t="shared" si="49"/>
        <v>11831904</v>
      </c>
      <c r="CM53" s="1002">
        <f t="shared" si="45"/>
        <v>0</v>
      </c>
      <c r="CN53" s="1002">
        <f t="shared" si="45"/>
        <v>0</v>
      </c>
      <c r="CO53" s="1002">
        <f t="shared" si="45"/>
        <v>0</v>
      </c>
      <c r="CP53" s="1002">
        <f t="shared" si="45"/>
        <v>0</v>
      </c>
      <c r="CQ53" s="1002">
        <f t="shared" si="50"/>
        <v>0</v>
      </c>
      <c r="CR53" s="1002">
        <f t="shared" si="50"/>
        <v>0</v>
      </c>
      <c r="CS53" s="1002">
        <f t="shared" si="45"/>
        <v>0</v>
      </c>
      <c r="CT53" s="1002">
        <f t="shared" si="45"/>
        <v>0</v>
      </c>
      <c r="CU53" s="1002">
        <f t="shared" si="45"/>
        <v>0</v>
      </c>
      <c r="CV53" s="1002">
        <f t="shared" si="45"/>
        <v>0</v>
      </c>
      <c r="CW53" s="1002">
        <f t="shared" si="51"/>
        <v>0</v>
      </c>
      <c r="CX53" s="1002">
        <f t="shared" si="51"/>
        <v>18168096</v>
      </c>
      <c r="CY53" s="1002">
        <f t="shared" si="51"/>
        <v>0</v>
      </c>
      <c r="CZ53" s="1002">
        <f t="shared" si="51"/>
        <v>0</v>
      </c>
      <c r="DA53" s="1002">
        <f t="shared" si="42"/>
        <v>0</v>
      </c>
      <c r="DB53" s="1002">
        <f>+Y53-CH53</f>
        <v>0</v>
      </c>
    </row>
    <row r="54" spans="1:107" ht="39.75" customHeight="1" x14ac:dyDescent="0.25">
      <c r="A54" s="1495"/>
      <c r="B54" s="1493"/>
      <c r="C54" s="1058" t="s">
        <v>4353</v>
      </c>
      <c r="D54" s="1008" t="s">
        <v>4515</v>
      </c>
      <c r="E54" s="1034">
        <v>410</v>
      </c>
      <c r="F54" s="1061" t="s">
        <v>3350</v>
      </c>
      <c r="G54" s="1002">
        <f t="shared" si="23"/>
        <v>10000000</v>
      </c>
      <c r="H54" s="944"/>
      <c r="I54" s="944"/>
      <c r="J54" s="944"/>
      <c r="K54" s="944"/>
      <c r="L54" s="944"/>
      <c r="M54" s="944"/>
      <c r="N54" s="944"/>
      <c r="O54" s="1002"/>
      <c r="P54" s="1002"/>
      <c r="Q54" s="1002"/>
      <c r="R54" s="1002"/>
      <c r="S54" s="1002"/>
      <c r="T54" s="1002"/>
      <c r="U54" s="1002">
        <v>10000000</v>
      </c>
      <c r="V54" s="1002"/>
      <c r="W54" s="1002"/>
      <c r="X54" s="1002"/>
      <c r="Y54" s="1002"/>
      <c r="AA54" s="1005">
        <f t="shared" si="1"/>
        <v>1</v>
      </c>
      <c r="AB54" s="1002">
        <f t="shared" si="24"/>
        <v>10000000</v>
      </c>
      <c r="AC54" s="1002"/>
      <c r="AD54" s="1002"/>
      <c r="AE54" s="1002"/>
      <c r="AF54" s="1002"/>
      <c r="AG54" s="1002"/>
      <c r="AH54" s="1002"/>
      <c r="AI54" s="1002"/>
      <c r="AJ54" s="1002"/>
      <c r="AK54" s="1002"/>
      <c r="AL54" s="1002"/>
      <c r="AM54" s="1002"/>
      <c r="AN54" s="1002"/>
      <c r="AO54" s="1002"/>
      <c r="AP54" s="1002">
        <f>+'[7]ENERO 2016'!$Y$478</f>
        <v>10000000</v>
      </c>
      <c r="AQ54" s="1002"/>
      <c r="AR54" s="1002"/>
      <c r="AS54" s="1002"/>
      <c r="AT54" s="1002"/>
      <c r="AU54" s="1005">
        <f t="shared" si="3"/>
        <v>0</v>
      </c>
      <c r="AV54" s="1002">
        <f t="shared" si="25"/>
        <v>0</v>
      </c>
      <c r="AW54" s="1002">
        <f t="shared" si="44"/>
        <v>0</v>
      </c>
      <c r="AX54" s="1002">
        <f>I54-AD54</f>
        <v>0</v>
      </c>
      <c r="AY54" s="1002">
        <f t="shared" si="33"/>
        <v>0</v>
      </c>
      <c r="AZ54" s="1002">
        <f t="shared" si="52"/>
        <v>0</v>
      </c>
      <c r="BA54" s="1002">
        <f t="shared" si="52"/>
        <v>0</v>
      </c>
      <c r="BB54" s="1002">
        <f t="shared" si="52"/>
        <v>0</v>
      </c>
      <c r="BC54" s="1002">
        <f t="shared" si="52"/>
        <v>0</v>
      </c>
      <c r="BD54" s="1002">
        <f>+O54-AJ54</f>
        <v>0</v>
      </c>
      <c r="BE54" s="1002">
        <f t="shared" si="46"/>
        <v>0</v>
      </c>
      <c r="BF54" s="1002">
        <f t="shared" si="53"/>
        <v>0</v>
      </c>
      <c r="BG54" s="1002">
        <f t="shared" si="53"/>
        <v>0</v>
      </c>
      <c r="BH54" s="1002">
        <f t="shared" si="53"/>
        <v>0</v>
      </c>
      <c r="BI54" s="1002">
        <f>+T54-AO54</f>
        <v>0</v>
      </c>
      <c r="BJ54" s="1002">
        <f t="shared" si="48"/>
        <v>0</v>
      </c>
      <c r="BK54" s="1002">
        <f t="shared" si="48"/>
        <v>0</v>
      </c>
      <c r="BL54" s="1002"/>
      <c r="BM54" s="1002"/>
      <c r="BN54" s="1002">
        <f t="shared" si="27"/>
        <v>0</v>
      </c>
      <c r="BO54" s="1005">
        <f t="shared" si="8"/>
        <v>0</v>
      </c>
      <c r="BP54" s="1002">
        <f t="shared" si="28"/>
        <v>0</v>
      </c>
      <c r="BQ54" s="1002"/>
      <c r="BR54" s="1002"/>
      <c r="BS54" s="1002"/>
      <c r="BT54" s="1002"/>
      <c r="BU54" s="1002"/>
      <c r="BV54" s="1002"/>
      <c r="BW54" s="1002"/>
      <c r="BX54" s="1002"/>
      <c r="BY54" s="1002"/>
      <c r="BZ54" s="1002"/>
      <c r="CA54" s="1002"/>
      <c r="CB54" s="1002"/>
      <c r="CC54" s="1002"/>
      <c r="CD54" s="1002"/>
      <c r="CE54" s="1002"/>
      <c r="CF54" s="1002"/>
      <c r="CG54" s="1002"/>
      <c r="CH54" s="1002"/>
      <c r="CI54" s="1005">
        <f t="shared" si="10"/>
        <v>1</v>
      </c>
      <c r="CJ54" s="1002">
        <f t="shared" si="29"/>
        <v>10000000</v>
      </c>
      <c r="CK54" s="1002">
        <f t="shared" si="49"/>
        <v>0</v>
      </c>
      <c r="CL54" s="1002">
        <f t="shared" si="49"/>
        <v>0</v>
      </c>
      <c r="CM54" s="1002">
        <f t="shared" si="45"/>
        <v>0</v>
      </c>
      <c r="CN54" s="1002">
        <f t="shared" si="45"/>
        <v>0</v>
      </c>
      <c r="CO54" s="1002">
        <f t="shared" si="45"/>
        <v>0</v>
      </c>
      <c r="CP54" s="1002">
        <f t="shared" si="45"/>
        <v>0</v>
      </c>
      <c r="CQ54" s="1002">
        <f t="shared" si="50"/>
        <v>0</v>
      </c>
      <c r="CR54" s="1002">
        <f t="shared" si="50"/>
        <v>0</v>
      </c>
      <c r="CS54" s="1002">
        <f t="shared" si="45"/>
        <v>0</v>
      </c>
      <c r="CT54" s="1002">
        <f t="shared" si="45"/>
        <v>0</v>
      </c>
      <c r="CU54" s="1002">
        <f t="shared" si="45"/>
        <v>0</v>
      </c>
      <c r="CV54" s="1002">
        <f t="shared" si="45"/>
        <v>0</v>
      </c>
      <c r="CW54" s="1002">
        <f t="shared" si="51"/>
        <v>0</v>
      </c>
      <c r="CX54" s="1002">
        <f t="shared" si="51"/>
        <v>10000000</v>
      </c>
      <c r="CY54" s="1002">
        <f t="shared" si="51"/>
        <v>0</v>
      </c>
      <c r="CZ54" s="1002">
        <f t="shared" si="51"/>
        <v>0</v>
      </c>
      <c r="DA54" s="1002">
        <f t="shared" si="42"/>
        <v>0</v>
      </c>
      <c r="DB54" s="1002">
        <f>+Y54-CH54</f>
        <v>0</v>
      </c>
    </row>
    <row r="55" spans="1:107" ht="42" customHeight="1" x14ac:dyDescent="0.25">
      <c r="A55" s="1496"/>
      <c r="B55" s="1494"/>
      <c r="C55" s="1058" t="s">
        <v>4354</v>
      </c>
      <c r="D55" s="1008" t="s">
        <v>4516</v>
      </c>
      <c r="E55" s="1034">
        <v>410</v>
      </c>
      <c r="F55" s="1061" t="s">
        <v>3350</v>
      </c>
      <c r="G55" s="1002">
        <f t="shared" si="23"/>
        <v>20000000</v>
      </c>
      <c r="H55" s="944"/>
      <c r="I55" s="944"/>
      <c r="J55" s="944"/>
      <c r="K55" s="944"/>
      <c r="L55" s="944"/>
      <c r="M55" s="944"/>
      <c r="N55" s="944"/>
      <c r="O55" s="1002"/>
      <c r="P55" s="1002"/>
      <c r="Q55" s="1002"/>
      <c r="R55" s="1002"/>
      <c r="S55" s="1002"/>
      <c r="T55" s="1002"/>
      <c r="U55" s="1002">
        <v>20000000</v>
      </c>
      <c r="V55" s="1002"/>
      <c r="W55" s="1002"/>
      <c r="X55" s="1002"/>
      <c r="Y55" s="1002"/>
      <c r="AA55" s="1005">
        <f t="shared" si="1"/>
        <v>0.41000714999999999</v>
      </c>
      <c r="AB55" s="1002">
        <f t="shared" si="24"/>
        <v>8200143</v>
      </c>
      <c r="AC55" s="1002"/>
      <c r="AD55" s="1002"/>
      <c r="AE55" s="1002"/>
      <c r="AF55" s="1002"/>
      <c r="AG55" s="1002"/>
      <c r="AH55" s="1002"/>
      <c r="AI55" s="1002"/>
      <c r="AJ55" s="1002"/>
      <c r="AK55" s="1002"/>
      <c r="AL55" s="1002"/>
      <c r="AM55" s="1002"/>
      <c r="AN55" s="1002"/>
      <c r="AO55" s="1002"/>
      <c r="AP55" s="1002">
        <f>+'[7]ENERO 2016'!$Y$483</f>
        <v>8200143</v>
      </c>
      <c r="AQ55" s="1002"/>
      <c r="AR55" s="1002"/>
      <c r="AS55" s="1002"/>
      <c r="AT55" s="1002"/>
      <c r="AU55" s="1005">
        <f t="shared" si="3"/>
        <v>0.58999285000000001</v>
      </c>
      <c r="AV55" s="1002">
        <f t="shared" si="25"/>
        <v>11799857</v>
      </c>
      <c r="AW55" s="1002">
        <f t="shared" ref="AW55" si="54">H55-AC55</f>
        <v>0</v>
      </c>
      <c r="AX55" s="1002">
        <f>I55-AD55</f>
        <v>0</v>
      </c>
      <c r="AY55" s="1002">
        <f t="shared" si="33"/>
        <v>0</v>
      </c>
      <c r="AZ55" s="1002">
        <f t="shared" si="52"/>
        <v>0</v>
      </c>
      <c r="BA55" s="1002">
        <f>+L55-AG55</f>
        <v>0</v>
      </c>
      <c r="BB55" s="1002">
        <f t="shared" si="52"/>
        <v>0</v>
      </c>
      <c r="BC55" s="1002">
        <f t="shared" si="52"/>
        <v>0</v>
      </c>
      <c r="BD55" s="1002">
        <f>+O55-AJ55</f>
        <v>0</v>
      </c>
      <c r="BE55" s="1002">
        <f t="shared" si="46"/>
        <v>0</v>
      </c>
      <c r="BF55" s="1002">
        <f t="shared" si="53"/>
        <v>0</v>
      </c>
      <c r="BG55" s="1002">
        <f t="shared" si="53"/>
        <v>0</v>
      </c>
      <c r="BH55" s="1002">
        <f t="shared" si="53"/>
        <v>0</v>
      </c>
      <c r="BI55" s="1002">
        <f>+T55-AO55</f>
        <v>0</v>
      </c>
      <c r="BJ55" s="1002">
        <f t="shared" si="48"/>
        <v>11799857</v>
      </c>
      <c r="BK55" s="1002">
        <f t="shared" si="48"/>
        <v>0</v>
      </c>
      <c r="BL55" s="1002"/>
      <c r="BM55" s="1002"/>
      <c r="BN55" s="1002">
        <f t="shared" si="27"/>
        <v>0</v>
      </c>
      <c r="BO55" s="1005">
        <f t="shared" si="8"/>
        <v>0</v>
      </c>
      <c r="BP55" s="1002">
        <f t="shared" si="28"/>
        <v>0</v>
      </c>
      <c r="BQ55" s="1002"/>
      <c r="BR55" s="1002"/>
      <c r="BS55" s="1002"/>
      <c r="BT55" s="1002"/>
      <c r="BU55" s="1002"/>
      <c r="BV55" s="1002"/>
      <c r="BW55" s="1002"/>
      <c r="BX55" s="1002"/>
      <c r="BY55" s="1002"/>
      <c r="BZ55" s="1002"/>
      <c r="CA55" s="1002"/>
      <c r="CB55" s="1002"/>
      <c r="CC55" s="1002"/>
      <c r="CD55" s="1002"/>
      <c r="CE55" s="1002"/>
      <c r="CF55" s="1002"/>
      <c r="CG55" s="1002"/>
      <c r="CH55" s="1002"/>
      <c r="CI55" s="1005">
        <f t="shared" si="10"/>
        <v>1</v>
      </c>
      <c r="CJ55" s="1002">
        <f t="shared" si="29"/>
        <v>20000000</v>
      </c>
      <c r="CK55" s="1002">
        <f t="shared" si="49"/>
        <v>0</v>
      </c>
      <c r="CL55" s="1002">
        <f t="shared" si="49"/>
        <v>0</v>
      </c>
      <c r="CM55" s="1002">
        <f t="shared" si="49"/>
        <v>0</v>
      </c>
      <c r="CN55" s="1002">
        <f t="shared" si="49"/>
        <v>0</v>
      </c>
      <c r="CO55" s="1002">
        <f t="shared" si="49"/>
        <v>0</v>
      </c>
      <c r="CP55" s="1002">
        <f t="shared" si="49"/>
        <v>0</v>
      </c>
      <c r="CQ55" s="1002">
        <f t="shared" si="50"/>
        <v>0</v>
      </c>
      <c r="CR55" s="1002">
        <f t="shared" si="50"/>
        <v>0</v>
      </c>
      <c r="CS55" s="1002">
        <f t="shared" ref="CS55:CV55" si="55">P55-BY55</f>
        <v>0</v>
      </c>
      <c r="CT55" s="1002">
        <f t="shared" si="55"/>
        <v>0</v>
      </c>
      <c r="CU55" s="1002">
        <f t="shared" si="55"/>
        <v>0</v>
      </c>
      <c r="CV55" s="1002">
        <f t="shared" si="55"/>
        <v>0</v>
      </c>
      <c r="CW55" s="1002">
        <f t="shared" si="51"/>
        <v>0</v>
      </c>
      <c r="CX55" s="1002">
        <f t="shared" si="51"/>
        <v>20000000</v>
      </c>
      <c r="CY55" s="1002">
        <f t="shared" si="51"/>
        <v>0</v>
      </c>
      <c r="CZ55" s="1002">
        <f t="shared" si="51"/>
        <v>0</v>
      </c>
      <c r="DA55" s="1002">
        <f t="shared" si="42"/>
        <v>0</v>
      </c>
      <c r="DB55" s="1002">
        <f>+Y55-CH55</f>
        <v>0</v>
      </c>
    </row>
    <row r="56" spans="1:107" s="948" customFormat="1" ht="22.5" customHeight="1" thickBot="1" x14ac:dyDescent="0.3">
      <c r="A56" s="1045"/>
      <c r="B56" s="1514" t="s">
        <v>4316</v>
      </c>
      <c r="C56" s="1514"/>
      <c r="D56" s="1514"/>
      <c r="E56" s="1514"/>
      <c r="F56" s="1025"/>
      <c r="G56" s="1003">
        <f t="shared" ref="G56:Y56" si="56">SUM(G20:G55)</f>
        <v>3986627198</v>
      </c>
      <c r="H56" s="1003">
        <f t="shared" si="56"/>
        <v>0</v>
      </c>
      <c r="I56" s="1003">
        <f t="shared" si="56"/>
        <v>1141831904</v>
      </c>
      <c r="J56" s="1003">
        <f t="shared" si="56"/>
        <v>0</v>
      </c>
      <c r="K56" s="1003">
        <f t="shared" si="56"/>
        <v>0</v>
      </c>
      <c r="L56" s="1003">
        <f t="shared" si="56"/>
        <v>0</v>
      </c>
      <c r="M56" s="1003">
        <f t="shared" si="56"/>
        <v>0</v>
      </c>
      <c r="N56" s="1003">
        <f t="shared" si="56"/>
        <v>0</v>
      </c>
      <c r="O56" s="1003">
        <f t="shared" si="56"/>
        <v>0</v>
      </c>
      <c r="P56" s="1003">
        <f t="shared" si="56"/>
        <v>0</v>
      </c>
      <c r="Q56" s="1003">
        <f t="shared" si="56"/>
        <v>0</v>
      </c>
      <c r="R56" s="1003">
        <f t="shared" si="56"/>
        <v>1300000000</v>
      </c>
      <c r="S56" s="1003">
        <f t="shared" si="56"/>
        <v>387696735</v>
      </c>
      <c r="T56" s="1003">
        <f t="shared" si="56"/>
        <v>0</v>
      </c>
      <c r="U56" s="1003">
        <f t="shared" si="56"/>
        <v>1076098559</v>
      </c>
      <c r="V56" s="1003">
        <f t="shared" si="56"/>
        <v>0</v>
      </c>
      <c r="W56" s="1003">
        <f t="shared" si="56"/>
        <v>0</v>
      </c>
      <c r="X56" s="1003">
        <f t="shared" si="56"/>
        <v>0</v>
      </c>
      <c r="Y56" s="1003">
        <f t="shared" si="56"/>
        <v>81000000</v>
      </c>
      <c r="AA56" s="1004">
        <f t="shared" si="1"/>
        <v>0.30711801811171008</v>
      </c>
      <c r="AB56" s="1003">
        <f>SUM(AB20:AB55)</f>
        <v>1224365044</v>
      </c>
      <c r="AC56" s="1003">
        <f t="shared" ref="AC56:AT56" si="57">SUM(AC20:AC55)</f>
        <v>0</v>
      </c>
      <c r="AD56" s="1003">
        <f t="shared" si="57"/>
        <v>520000000</v>
      </c>
      <c r="AE56" s="1003">
        <f t="shared" si="57"/>
        <v>0</v>
      </c>
      <c r="AF56" s="1003">
        <f t="shared" si="57"/>
        <v>0</v>
      </c>
      <c r="AG56" s="1003">
        <f t="shared" si="57"/>
        <v>0</v>
      </c>
      <c r="AH56" s="1003">
        <f t="shared" si="57"/>
        <v>0</v>
      </c>
      <c r="AI56" s="1003">
        <f t="shared" si="57"/>
        <v>0</v>
      </c>
      <c r="AJ56" s="1003">
        <f t="shared" si="57"/>
        <v>0</v>
      </c>
      <c r="AK56" s="1003">
        <f t="shared" si="57"/>
        <v>0</v>
      </c>
      <c r="AL56" s="1003">
        <f t="shared" si="57"/>
        <v>0</v>
      </c>
      <c r="AM56" s="1003">
        <f t="shared" si="57"/>
        <v>309999600</v>
      </c>
      <c r="AN56" s="1003">
        <f t="shared" si="57"/>
        <v>100000000</v>
      </c>
      <c r="AO56" s="1003">
        <f t="shared" si="57"/>
        <v>0</v>
      </c>
      <c r="AP56" s="1003">
        <f t="shared" si="57"/>
        <v>292365444</v>
      </c>
      <c r="AQ56" s="1003">
        <f t="shared" si="57"/>
        <v>0</v>
      </c>
      <c r="AR56" s="1003">
        <f t="shared" si="57"/>
        <v>0</v>
      </c>
      <c r="AS56" s="1003">
        <f t="shared" si="57"/>
        <v>0</v>
      </c>
      <c r="AT56" s="1003">
        <f t="shared" si="57"/>
        <v>2000000</v>
      </c>
      <c r="AU56" s="1004">
        <f t="shared" si="3"/>
        <v>0.69288198188828987</v>
      </c>
      <c r="AV56" s="1003">
        <f>SUM(AV20:AV55)</f>
        <v>2762262154</v>
      </c>
      <c r="AW56" s="1003">
        <f t="shared" ref="AW56:BN56" si="58">SUM(AW20:AW55)</f>
        <v>0</v>
      </c>
      <c r="AX56" s="1003">
        <f t="shared" si="58"/>
        <v>621831904</v>
      </c>
      <c r="AY56" s="1003">
        <f t="shared" si="58"/>
        <v>0</v>
      </c>
      <c r="AZ56" s="1003">
        <f t="shared" si="58"/>
        <v>0</v>
      </c>
      <c r="BA56" s="1003">
        <f t="shared" si="58"/>
        <v>0</v>
      </c>
      <c r="BB56" s="1003">
        <f t="shared" si="58"/>
        <v>0</v>
      </c>
      <c r="BC56" s="1003">
        <f t="shared" si="58"/>
        <v>0</v>
      </c>
      <c r="BD56" s="1003">
        <f t="shared" si="58"/>
        <v>0</v>
      </c>
      <c r="BE56" s="1003">
        <f t="shared" si="58"/>
        <v>0</v>
      </c>
      <c r="BF56" s="1003">
        <f t="shared" si="58"/>
        <v>0</v>
      </c>
      <c r="BG56" s="1003">
        <f t="shared" si="58"/>
        <v>990000400</v>
      </c>
      <c r="BH56" s="1003">
        <f t="shared" si="58"/>
        <v>287696735</v>
      </c>
      <c r="BI56" s="1003">
        <f t="shared" si="58"/>
        <v>0</v>
      </c>
      <c r="BJ56" s="1003">
        <f t="shared" si="58"/>
        <v>783733115</v>
      </c>
      <c r="BK56" s="1003">
        <f t="shared" si="58"/>
        <v>0</v>
      </c>
      <c r="BL56" s="1003">
        <f t="shared" si="58"/>
        <v>0</v>
      </c>
      <c r="BM56" s="1003">
        <f t="shared" si="58"/>
        <v>0</v>
      </c>
      <c r="BN56" s="1003">
        <f t="shared" si="58"/>
        <v>79000000</v>
      </c>
      <c r="BO56" s="1004">
        <f t="shared" si="8"/>
        <v>9.6839467004509211E-2</v>
      </c>
      <c r="BP56" s="1003">
        <f>SUM(BP20:BP55)</f>
        <v>386062853</v>
      </c>
      <c r="BQ56" s="1003">
        <f t="shared" ref="BQ56:DB56" si="59">SUM(BQ20:BQ55)</f>
        <v>0</v>
      </c>
      <c r="BR56" s="1003">
        <f t="shared" si="59"/>
        <v>297190728</v>
      </c>
      <c r="BS56" s="1003">
        <f t="shared" si="59"/>
        <v>0</v>
      </c>
      <c r="BT56" s="1003">
        <f t="shared" si="59"/>
        <v>0</v>
      </c>
      <c r="BU56" s="1003">
        <f t="shared" si="59"/>
        <v>0</v>
      </c>
      <c r="BV56" s="1003">
        <f t="shared" si="59"/>
        <v>0</v>
      </c>
      <c r="BW56" s="1003">
        <f t="shared" si="59"/>
        <v>0</v>
      </c>
      <c r="BX56" s="1003">
        <f t="shared" si="59"/>
        <v>0</v>
      </c>
      <c r="BY56" s="1003">
        <f t="shared" si="59"/>
        <v>0</v>
      </c>
      <c r="BZ56" s="1003">
        <f t="shared" si="59"/>
        <v>0</v>
      </c>
      <c r="CA56" s="1003">
        <f t="shared" si="59"/>
        <v>64421712</v>
      </c>
      <c r="CB56" s="1003">
        <f t="shared" si="59"/>
        <v>0</v>
      </c>
      <c r="CC56" s="1003">
        <f t="shared" si="59"/>
        <v>0</v>
      </c>
      <c r="CD56" s="1003">
        <f t="shared" si="59"/>
        <v>24450413</v>
      </c>
      <c r="CE56" s="1003">
        <f t="shared" si="59"/>
        <v>0</v>
      </c>
      <c r="CF56" s="1003">
        <f t="shared" si="59"/>
        <v>0</v>
      </c>
      <c r="CG56" s="1003">
        <f t="shared" si="59"/>
        <v>0</v>
      </c>
      <c r="CH56" s="1003">
        <f t="shared" si="59"/>
        <v>0</v>
      </c>
      <c r="CI56" s="1003">
        <f>SUM(CI20:CI55)</f>
        <v>34.155389878539239</v>
      </c>
      <c r="CJ56" s="1003">
        <f>SUM(CJ20:CJ55)</f>
        <v>3600564345</v>
      </c>
      <c r="CK56" s="1003">
        <f t="shared" si="59"/>
        <v>0</v>
      </c>
      <c r="CL56" s="1003">
        <f t="shared" si="59"/>
        <v>844641176</v>
      </c>
      <c r="CM56" s="1003">
        <f t="shared" si="59"/>
        <v>0</v>
      </c>
      <c r="CN56" s="1003">
        <f t="shared" si="59"/>
        <v>0</v>
      </c>
      <c r="CO56" s="1003">
        <f t="shared" si="59"/>
        <v>0</v>
      </c>
      <c r="CP56" s="1003">
        <f t="shared" si="59"/>
        <v>0</v>
      </c>
      <c r="CQ56" s="1003">
        <f t="shared" si="59"/>
        <v>0</v>
      </c>
      <c r="CR56" s="1003">
        <f t="shared" si="59"/>
        <v>0</v>
      </c>
      <c r="CS56" s="1003">
        <f t="shared" si="59"/>
        <v>0</v>
      </c>
      <c r="CT56" s="1003">
        <f t="shared" si="59"/>
        <v>0</v>
      </c>
      <c r="CU56" s="1003">
        <f t="shared" si="59"/>
        <v>1235578288</v>
      </c>
      <c r="CV56" s="1003">
        <f t="shared" si="59"/>
        <v>387696735</v>
      </c>
      <c r="CW56" s="1003">
        <f t="shared" si="59"/>
        <v>0</v>
      </c>
      <c r="CX56" s="1003">
        <f t="shared" si="59"/>
        <v>1051648146</v>
      </c>
      <c r="CY56" s="1003">
        <f t="shared" si="59"/>
        <v>0</v>
      </c>
      <c r="CZ56" s="1003">
        <f t="shared" si="59"/>
        <v>0</v>
      </c>
      <c r="DA56" s="1003">
        <f t="shared" si="59"/>
        <v>0</v>
      </c>
      <c r="DB56" s="1020">
        <f t="shared" si="59"/>
        <v>81000000</v>
      </c>
    </row>
    <row r="57" spans="1:107" ht="51.75" customHeight="1" thickTop="1" x14ac:dyDescent="0.25">
      <c r="A57" s="1507" t="s">
        <v>4466</v>
      </c>
      <c r="B57" s="1492" t="s">
        <v>4318</v>
      </c>
      <c r="C57" s="1058" t="s">
        <v>4361</v>
      </c>
      <c r="D57" s="1008" t="s">
        <v>4518</v>
      </c>
      <c r="E57" s="1034">
        <v>520</v>
      </c>
      <c r="F57" s="1061" t="s">
        <v>4520</v>
      </c>
      <c r="G57" s="1002">
        <f t="shared" ref="G57:G88" si="60">SUM(H57:Y57)</f>
        <v>50000000</v>
      </c>
      <c r="H57" s="1002"/>
      <c r="I57" s="1002"/>
      <c r="J57" s="1002"/>
      <c r="K57" s="1002"/>
      <c r="L57" s="1002"/>
      <c r="M57" s="1002"/>
      <c r="N57" s="1002"/>
      <c r="O57" s="1002"/>
      <c r="P57" s="1002"/>
      <c r="Q57" s="1002"/>
      <c r="R57" s="1002"/>
      <c r="S57" s="1002"/>
      <c r="T57" s="1002"/>
      <c r="U57" s="1002"/>
      <c r="V57" s="1002"/>
      <c r="W57" s="1002"/>
      <c r="X57" s="1002"/>
      <c r="Y57" s="1002">
        <v>50000000</v>
      </c>
      <c r="AA57" s="1005">
        <f t="shared" si="1"/>
        <v>0.2068362</v>
      </c>
      <c r="AB57" s="1002">
        <f t="shared" ref="AB57:AB88" si="61">SUM(AC57:AT57)</f>
        <v>10341810</v>
      </c>
      <c r="AC57" s="1002"/>
      <c r="AD57" s="1002"/>
      <c r="AE57" s="1002"/>
      <c r="AF57" s="1002"/>
      <c r="AG57" s="1002"/>
      <c r="AH57" s="1002"/>
      <c r="AI57" s="1002"/>
      <c r="AJ57" s="1002"/>
      <c r="AK57" s="1002"/>
      <c r="AL57" s="1002"/>
      <c r="AM57" s="1002"/>
      <c r="AN57" s="1002"/>
      <c r="AO57" s="1002"/>
      <c r="AP57" s="1002"/>
      <c r="AQ57" s="1002"/>
      <c r="AR57" s="1002"/>
      <c r="AS57" s="1002"/>
      <c r="AT57" s="1002">
        <f>+'[7]ENERO 2016'!$AD$653</f>
        <v>10341810</v>
      </c>
      <c r="AU57" s="1005">
        <f t="shared" si="3"/>
        <v>0.79316379999999997</v>
      </c>
      <c r="AV57" s="1002">
        <f t="shared" ref="AV57:AV88" si="62">SUM(AW57:BN57)</f>
        <v>39658190</v>
      </c>
      <c r="AW57" s="1002">
        <f>H57-AC57</f>
        <v>0</v>
      </c>
      <c r="AX57" s="1002">
        <f>I57-AD57</f>
        <v>0</v>
      </c>
      <c r="AY57" s="1002">
        <f>J57-AE57</f>
        <v>0</v>
      </c>
      <c r="AZ57" s="1002">
        <f t="shared" ref="AZ57:BK72" si="63">+K57-AF57</f>
        <v>0</v>
      </c>
      <c r="BA57" s="1002">
        <f t="shared" si="63"/>
        <v>0</v>
      </c>
      <c r="BB57" s="1002">
        <f t="shared" si="63"/>
        <v>0</v>
      </c>
      <c r="BC57" s="1002">
        <f t="shared" si="63"/>
        <v>0</v>
      </c>
      <c r="BD57" s="1002">
        <f t="shared" si="63"/>
        <v>0</v>
      </c>
      <c r="BE57" s="1002">
        <f t="shared" si="63"/>
        <v>0</v>
      </c>
      <c r="BF57" s="1002">
        <f t="shared" si="63"/>
        <v>0</v>
      </c>
      <c r="BG57" s="1002">
        <f t="shared" si="63"/>
        <v>0</v>
      </c>
      <c r="BH57" s="1002">
        <f t="shared" si="63"/>
        <v>0</v>
      </c>
      <c r="BI57" s="1002">
        <f t="shared" si="63"/>
        <v>0</v>
      </c>
      <c r="BJ57" s="1002">
        <f t="shared" si="63"/>
        <v>0</v>
      </c>
      <c r="BK57" s="1002">
        <f t="shared" si="63"/>
        <v>0</v>
      </c>
      <c r="BL57" s="1002"/>
      <c r="BM57" s="1002"/>
      <c r="BN57" s="1002">
        <f t="shared" ref="BN57:BN82" si="64">+Y57-AT57</f>
        <v>39658190</v>
      </c>
      <c r="BO57" s="1005">
        <f t="shared" si="8"/>
        <v>0.2068362</v>
      </c>
      <c r="BP57" s="1002">
        <f t="shared" ref="BP57:BP88" si="65">SUM(BQ57:CH57)</f>
        <v>10341810</v>
      </c>
      <c r="BQ57" s="1002"/>
      <c r="BR57" s="1002"/>
      <c r="BS57" s="1002"/>
      <c r="BT57" s="1002"/>
      <c r="BU57" s="1002"/>
      <c r="BV57" s="1002"/>
      <c r="BW57" s="1002"/>
      <c r="BX57" s="1002"/>
      <c r="BY57" s="1002"/>
      <c r="BZ57" s="1002"/>
      <c r="CA57" s="1002"/>
      <c r="CB57" s="1002"/>
      <c r="CC57" s="1002"/>
      <c r="CD57" s="1002"/>
      <c r="CE57" s="1002"/>
      <c r="CF57" s="1002"/>
      <c r="CG57" s="1002"/>
      <c r="CH57" s="1002">
        <f>+'[7]ENERO 2016'!$H$651</f>
        <v>10341810</v>
      </c>
      <c r="CI57" s="1005">
        <f t="shared" ref="CI57:CI88" si="66">1-BO57</f>
        <v>0.79316379999999997</v>
      </c>
      <c r="CJ57" s="1002">
        <f t="shared" ref="CJ57:CJ88" si="67">SUM(CK57:DB57)</f>
        <v>39658190</v>
      </c>
      <c r="CK57" s="1002">
        <f t="shared" ref="CK57:CS72" si="68">H57-BQ57</f>
        <v>0</v>
      </c>
      <c r="CL57" s="1002">
        <f t="shared" si="68"/>
        <v>0</v>
      </c>
      <c r="CM57" s="1002">
        <f t="shared" si="68"/>
        <v>0</v>
      </c>
      <c r="CN57" s="1002">
        <f t="shared" si="68"/>
        <v>0</v>
      </c>
      <c r="CO57" s="1002">
        <f t="shared" si="68"/>
        <v>0</v>
      </c>
      <c r="CP57" s="1002">
        <f t="shared" si="68"/>
        <v>0</v>
      </c>
      <c r="CQ57" s="1002">
        <f>+N57-BW57</f>
        <v>0</v>
      </c>
      <c r="CR57" s="1002">
        <f>+O57-BX57</f>
        <v>0</v>
      </c>
      <c r="CS57" s="1002">
        <f>+P57-BY57</f>
        <v>0</v>
      </c>
      <c r="CT57" s="1002">
        <f t="shared" ref="CT57:DB82" si="69">Q57-BZ57</f>
        <v>0</v>
      </c>
      <c r="CU57" s="1002">
        <f t="shared" si="69"/>
        <v>0</v>
      </c>
      <c r="CV57" s="1002">
        <f t="shared" si="69"/>
        <v>0</v>
      </c>
      <c r="CW57" s="1002">
        <f t="shared" ref="CW57:DB82" si="70">+T57-CC57</f>
        <v>0</v>
      </c>
      <c r="CX57" s="1002">
        <f t="shared" si="70"/>
        <v>0</v>
      </c>
      <c r="CY57" s="1002">
        <f t="shared" si="70"/>
        <v>0</v>
      </c>
      <c r="CZ57" s="1002">
        <f t="shared" si="70"/>
        <v>0</v>
      </c>
      <c r="DA57" s="1030">
        <f t="shared" si="70"/>
        <v>0</v>
      </c>
      <c r="DB57" s="1002">
        <f t="shared" si="70"/>
        <v>39658190</v>
      </c>
    </row>
    <row r="58" spans="1:107" ht="37.5" customHeight="1" x14ac:dyDescent="0.25">
      <c r="A58" s="1508"/>
      <c r="B58" s="1493"/>
      <c r="C58" s="1058" t="s">
        <v>4362</v>
      </c>
      <c r="D58" s="1008" t="s">
        <v>4436</v>
      </c>
      <c r="E58" s="1034">
        <v>520</v>
      </c>
      <c r="F58" s="1061" t="s">
        <v>4455</v>
      </c>
      <c r="G58" s="1002">
        <f t="shared" si="60"/>
        <v>2000000</v>
      </c>
      <c r="H58" s="1002"/>
      <c r="I58" s="1002"/>
      <c r="J58" s="1002"/>
      <c r="K58" s="1002"/>
      <c r="L58" s="1002"/>
      <c r="M58" s="1002"/>
      <c r="N58" s="1002"/>
      <c r="O58" s="1002"/>
      <c r="P58" s="1002"/>
      <c r="Q58" s="1002"/>
      <c r="R58" s="1002"/>
      <c r="S58" s="1002"/>
      <c r="T58" s="1002"/>
      <c r="U58" s="1002"/>
      <c r="V58" s="1002"/>
      <c r="W58" s="1002"/>
      <c r="X58" s="1002"/>
      <c r="Y58" s="1002">
        <v>2000000</v>
      </c>
      <c r="AA58" s="1005">
        <f t="shared" si="1"/>
        <v>0</v>
      </c>
      <c r="AB58" s="1002">
        <f t="shared" si="61"/>
        <v>0</v>
      </c>
      <c r="AC58" s="1002"/>
      <c r="AD58" s="1002"/>
      <c r="AE58" s="1002"/>
      <c r="AF58" s="1002"/>
      <c r="AG58" s="1002"/>
      <c r="AH58" s="1002"/>
      <c r="AI58" s="1002"/>
      <c r="AJ58" s="1002"/>
      <c r="AK58" s="1002"/>
      <c r="AL58" s="1002"/>
      <c r="AM58" s="1002"/>
      <c r="AN58" s="1002"/>
      <c r="AO58" s="1002"/>
      <c r="AP58" s="1002"/>
      <c r="AQ58" s="1002"/>
      <c r="AR58" s="1002"/>
      <c r="AS58" s="1002"/>
      <c r="AT58" s="1002"/>
      <c r="AU58" s="1005">
        <f t="shared" si="3"/>
        <v>1</v>
      </c>
      <c r="AV58" s="1002">
        <f t="shared" si="62"/>
        <v>2000000</v>
      </c>
      <c r="AW58" s="1002">
        <f t="shared" ref="AW58:BL86" si="71">H58-AC58</f>
        <v>0</v>
      </c>
      <c r="AX58" s="1002">
        <f t="shared" si="71"/>
        <v>0</v>
      </c>
      <c r="AY58" s="1002">
        <f t="shared" si="71"/>
        <v>0</v>
      </c>
      <c r="AZ58" s="1002">
        <f t="shared" si="63"/>
        <v>0</v>
      </c>
      <c r="BA58" s="1002">
        <f t="shared" si="63"/>
        <v>0</v>
      </c>
      <c r="BB58" s="1002">
        <f t="shared" si="63"/>
        <v>0</v>
      </c>
      <c r="BC58" s="1002">
        <f t="shared" si="63"/>
        <v>0</v>
      </c>
      <c r="BD58" s="1002">
        <f t="shared" si="63"/>
        <v>0</v>
      </c>
      <c r="BE58" s="1002">
        <f t="shared" si="63"/>
        <v>0</v>
      </c>
      <c r="BF58" s="1002">
        <f t="shared" si="63"/>
        <v>0</v>
      </c>
      <c r="BG58" s="1002">
        <f t="shared" si="63"/>
        <v>0</v>
      </c>
      <c r="BH58" s="1002">
        <f t="shared" si="63"/>
        <v>0</v>
      </c>
      <c r="BI58" s="1002">
        <f t="shared" si="63"/>
        <v>0</v>
      </c>
      <c r="BJ58" s="1002">
        <f t="shared" si="63"/>
        <v>0</v>
      </c>
      <c r="BK58" s="1002">
        <f t="shared" si="63"/>
        <v>0</v>
      </c>
      <c r="BL58" s="1002"/>
      <c r="BM58" s="1002"/>
      <c r="BN58" s="1002">
        <f t="shared" si="64"/>
        <v>2000000</v>
      </c>
      <c r="BO58" s="1005">
        <f t="shared" si="8"/>
        <v>0</v>
      </c>
      <c r="BP58" s="1002">
        <f t="shared" si="65"/>
        <v>0</v>
      </c>
      <c r="BQ58" s="1002"/>
      <c r="BR58" s="1002"/>
      <c r="BS58" s="1002"/>
      <c r="BT58" s="1002"/>
      <c r="BU58" s="1002"/>
      <c r="BV58" s="1002"/>
      <c r="BW58" s="1002"/>
      <c r="BX58" s="1002"/>
      <c r="BY58" s="1002"/>
      <c r="BZ58" s="1002"/>
      <c r="CA58" s="1002"/>
      <c r="CB58" s="1002"/>
      <c r="CC58" s="1002"/>
      <c r="CD58" s="1002"/>
      <c r="CE58" s="1002"/>
      <c r="CF58" s="1002"/>
      <c r="CG58" s="1002"/>
      <c r="CH58" s="1002"/>
      <c r="CI58" s="1005">
        <f t="shared" si="66"/>
        <v>1</v>
      </c>
      <c r="CJ58" s="1002">
        <f t="shared" si="67"/>
        <v>2000000</v>
      </c>
      <c r="CK58" s="1002">
        <f t="shared" si="68"/>
        <v>0</v>
      </c>
      <c r="CL58" s="1002">
        <f t="shared" si="68"/>
        <v>0</v>
      </c>
      <c r="CM58" s="1002">
        <f t="shared" si="68"/>
        <v>0</v>
      </c>
      <c r="CN58" s="1002">
        <f t="shared" si="68"/>
        <v>0</v>
      </c>
      <c r="CO58" s="1002">
        <f t="shared" si="68"/>
        <v>0</v>
      </c>
      <c r="CP58" s="1002">
        <f t="shared" si="68"/>
        <v>0</v>
      </c>
      <c r="CQ58" s="1002">
        <f t="shared" ref="CQ58:CS82" si="72">+N58-BW58</f>
        <v>0</v>
      </c>
      <c r="CR58" s="1002">
        <f t="shared" si="72"/>
        <v>0</v>
      </c>
      <c r="CS58" s="1002">
        <f t="shared" si="72"/>
        <v>0</v>
      </c>
      <c r="CT58" s="1002">
        <f t="shared" si="69"/>
        <v>0</v>
      </c>
      <c r="CU58" s="1002">
        <f t="shared" si="69"/>
        <v>0</v>
      </c>
      <c r="CV58" s="1002">
        <f t="shared" si="69"/>
        <v>0</v>
      </c>
      <c r="CW58" s="1002">
        <f t="shared" si="70"/>
        <v>0</v>
      </c>
      <c r="CX58" s="1002">
        <f t="shared" si="70"/>
        <v>0</v>
      </c>
      <c r="CY58" s="1002">
        <f t="shared" si="70"/>
        <v>0</v>
      </c>
      <c r="CZ58" s="1002">
        <f t="shared" si="70"/>
        <v>0</v>
      </c>
      <c r="DA58" s="1030">
        <f t="shared" si="70"/>
        <v>0</v>
      </c>
      <c r="DB58" s="1002">
        <f t="shared" si="70"/>
        <v>2000000</v>
      </c>
    </row>
    <row r="59" spans="1:107" ht="51.75" customHeight="1" x14ac:dyDescent="0.25">
      <c r="A59" s="1508"/>
      <c r="B59" s="1494"/>
      <c r="C59" s="1058" t="s">
        <v>4363</v>
      </c>
      <c r="D59" s="1008" t="s">
        <v>4519</v>
      </c>
      <c r="E59" s="1034">
        <v>520</v>
      </c>
      <c r="F59" s="1061" t="s">
        <v>4451</v>
      </c>
      <c r="G59" s="1002">
        <f t="shared" si="60"/>
        <v>3000000</v>
      </c>
      <c r="H59" s="1002"/>
      <c r="I59" s="1002"/>
      <c r="J59" s="1002"/>
      <c r="K59" s="1002"/>
      <c r="L59" s="1002"/>
      <c r="M59" s="1002"/>
      <c r="N59" s="1002"/>
      <c r="O59" s="1002"/>
      <c r="P59" s="1002"/>
      <c r="Q59" s="1002"/>
      <c r="R59" s="1002"/>
      <c r="S59" s="1002"/>
      <c r="T59" s="1002"/>
      <c r="U59" s="1002"/>
      <c r="V59" s="1002"/>
      <c r="W59" s="1002"/>
      <c r="X59" s="1002"/>
      <c r="Y59" s="1002">
        <v>3000000</v>
      </c>
      <c r="AA59" s="1005">
        <f t="shared" si="1"/>
        <v>0</v>
      </c>
      <c r="AB59" s="1002">
        <f t="shared" si="61"/>
        <v>0</v>
      </c>
      <c r="AC59" s="1002"/>
      <c r="AD59" s="1002"/>
      <c r="AE59" s="1002"/>
      <c r="AF59" s="1002"/>
      <c r="AG59" s="1002"/>
      <c r="AH59" s="1002"/>
      <c r="AI59" s="1002"/>
      <c r="AJ59" s="1002"/>
      <c r="AK59" s="1002"/>
      <c r="AL59" s="1002"/>
      <c r="AM59" s="1002"/>
      <c r="AN59" s="1002"/>
      <c r="AO59" s="1002"/>
      <c r="AP59" s="1002"/>
      <c r="AQ59" s="1002"/>
      <c r="AR59" s="1002"/>
      <c r="AS59" s="1002"/>
      <c r="AT59" s="1002"/>
      <c r="AU59" s="1005">
        <f t="shared" si="3"/>
        <v>1</v>
      </c>
      <c r="AV59" s="1002">
        <f t="shared" si="62"/>
        <v>3000000</v>
      </c>
      <c r="AW59" s="1002">
        <f t="shared" si="71"/>
        <v>0</v>
      </c>
      <c r="AX59" s="1002">
        <f t="shared" si="71"/>
        <v>0</v>
      </c>
      <c r="AY59" s="1002">
        <f t="shared" si="71"/>
        <v>0</v>
      </c>
      <c r="AZ59" s="1002">
        <f t="shared" si="63"/>
        <v>0</v>
      </c>
      <c r="BA59" s="1002">
        <f t="shared" si="63"/>
        <v>0</v>
      </c>
      <c r="BB59" s="1002">
        <f t="shared" si="63"/>
        <v>0</v>
      </c>
      <c r="BC59" s="1002">
        <f t="shared" si="63"/>
        <v>0</v>
      </c>
      <c r="BD59" s="1002">
        <f t="shared" si="63"/>
        <v>0</v>
      </c>
      <c r="BE59" s="1002">
        <f t="shared" si="63"/>
        <v>0</v>
      </c>
      <c r="BF59" s="1002">
        <f t="shared" si="63"/>
        <v>0</v>
      </c>
      <c r="BG59" s="1002">
        <f t="shared" si="63"/>
        <v>0</v>
      </c>
      <c r="BH59" s="1002">
        <f t="shared" si="63"/>
        <v>0</v>
      </c>
      <c r="BI59" s="1002">
        <f t="shared" si="63"/>
        <v>0</v>
      </c>
      <c r="BJ59" s="1002">
        <f t="shared" si="63"/>
        <v>0</v>
      </c>
      <c r="BK59" s="1002">
        <f t="shared" si="63"/>
        <v>0</v>
      </c>
      <c r="BL59" s="1002"/>
      <c r="BM59" s="1002"/>
      <c r="BN59" s="1002">
        <f t="shared" si="64"/>
        <v>3000000</v>
      </c>
      <c r="BO59" s="1005">
        <f t="shared" si="8"/>
        <v>0</v>
      </c>
      <c r="BP59" s="1002">
        <f t="shared" si="65"/>
        <v>0</v>
      </c>
      <c r="BQ59" s="1002"/>
      <c r="BR59" s="1002"/>
      <c r="BS59" s="1002"/>
      <c r="BT59" s="1002"/>
      <c r="BU59" s="1002"/>
      <c r="BV59" s="1002"/>
      <c r="BW59" s="1002"/>
      <c r="BX59" s="1002"/>
      <c r="BY59" s="1002"/>
      <c r="BZ59" s="1002"/>
      <c r="CA59" s="1002"/>
      <c r="CB59" s="1002"/>
      <c r="CC59" s="1002"/>
      <c r="CD59" s="1002"/>
      <c r="CE59" s="1002"/>
      <c r="CF59" s="1002"/>
      <c r="CG59" s="1002"/>
      <c r="CH59" s="1002"/>
      <c r="CI59" s="1005">
        <f t="shared" si="66"/>
        <v>1</v>
      </c>
      <c r="CJ59" s="1002">
        <f t="shared" si="67"/>
        <v>3000000</v>
      </c>
      <c r="CK59" s="1002">
        <f t="shared" si="68"/>
        <v>0</v>
      </c>
      <c r="CL59" s="1002">
        <f t="shared" si="68"/>
        <v>0</v>
      </c>
      <c r="CM59" s="1002">
        <f t="shared" si="68"/>
        <v>0</v>
      </c>
      <c r="CN59" s="1002">
        <f t="shared" si="68"/>
        <v>0</v>
      </c>
      <c r="CO59" s="1002">
        <f t="shared" si="68"/>
        <v>0</v>
      </c>
      <c r="CP59" s="1002">
        <f t="shared" si="68"/>
        <v>0</v>
      </c>
      <c r="CQ59" s="1002">
        <f t="shared" si="72"/>
        <v>0</v>
      </c>
      <c r="CR59" s="1002">
        <f t="shared" si="72"/>
        <v>0</v>
      </c>
      <c r="CS59" s="1002">
        <f t="shared" si="72"/>
        <v>0</v>
      </c>
      <c r="CT59" s="1002">
        <f t="shared" si="69"/>
        <v>0</v>
      </c>
      <c r="CU59" s="1002">
        <f t="shared" si="69"/>
        <v>0</v>
      </c>
      <c r="CV59" s="1002">
        <f t="shared" si="69"/>
        <v>0</v>
      </c>
      <c r="CW59" s="1002">
        <f t="shared" si="70"/>
        <v>0</v>
      </c>
      <c r="CX59" s="1002">
        <f t="shared" si="70"/>
        <v>0</v>
      </c>
      <c r="CY59" s="1002">
        <f t="shared" si="70"/>
        <v>0</v>
      </c>
      <c r="CZ59" s="1002">
        <f t="shared" si="70"/>
        <v>0</v>
      </c>
      <c r="DA59" s="1030">
        <f t="shared" si="70"/>
        <v>0</v>
      </c>
      <c r="DB59" s="1002">
        <f t="shared" si="70"/>
        <v>3000000</v>
      </c>
    </row>
    <row r="60" spans="1:107" ht="51.75" customHeight="1" x14ac:dyDescent="0.25">
      <c r="A60" s="1508"/>
      <c r="B60" s="1008" t="s">
        <v>4320</v>
      </c>
      <c r="C60" s="1058" t="s">
        <v>4364</v>
      </c>
      <c r="D60" s="1008" t="s">
        <v>4606</v>
      </c>
      <c r="E60" s="1034">
        <v>520</v>
      </c>
      <c r="F60" s="1061" t="s">
        <v>3350</v>
      </c>
      <c r="G60" s="1002">
        <f t="shared" si="60"/>
        <v>20000000</v>
      </c>
      <c r="H60" s="1002"/>
      <c r="I60" s="1002"/>
      <c r="J60" s="1002"/>
      <c r="K60" s="1002"/>
      <c r="L60" s="1002"/>
      <c r="M60" s="1002"/>
      <c r="N60" s="1002"/>
      <c r="O60" s="1002"/>
      <c r="P60" s="1002"/>
      <c r="Q60" s="1002"/>
      <c r="R60" s="1002"/>
      <c r="S60" s="1002">
        <v>20000000</v>
      </c>
      <c r="T60" s="1002"/>
      <c r="U60" s="1002"/>
      <c r="V60" s="1002"/>
      <c r="W60" s="1002"/>
      <c r="X60" s="1002"/>
      <c r="Y60" s="1002"/>
      <c r="AA60" s="1005">
        <f t="shared" si="1"/>
        <v>0</v>
      </c>
      <c r="AB60" s="1002">
        <f t="shared" si="61"/>
        <v>0</v>
      </c>
      <c r="AC60" s="1002"/>
      <c r="AD60" s="1002"/>
      <c r="AE60" s="1002"/>
      <c r="AF60" s="1002"/>
      <c r="AG60" s="1002"/>
      <c r="AH60" s="1002"/>
      <c r="AI60" s="1002"/>
      <c r="AJ60" s="1002"/>
      <c r="AK60" s="1002"/>
      <c r="AL60" s="1002"/>
      <c r="AM60" s="1002"/>
      <c r="AN60" s="1002"/>
      <c r="AO60" s="1002"/>
      <c r="AP60" s="1002"/>
      <c r="AQ60" s="1002"/>
      <c r="AR60" s="1002"/>
      <c r="AS60" s="1002"/>
      <c r="AT60" s="1002"/>
      <c r="AU60" s="1005">
        <f t="shared" si="3"/>
        <v>1</v>
      </c>
      <c r="AV60" s="1002">
        <f t="shared" si="62"/>
        <v>20000000</v>
      </c>
      <c r="AW60" s="1002">
        <f t="shared" si="71"/>
        <v>0</v>
      </c>
      <c r="AX60" s="1002">
        <f t="shared" si="71"/>
        <v>0</v>
      </c>
      <c r="AY60" s="1002">
        <f t="shared" si="71"/>
        <v>0</v>
      </c>
      <c r="AZ60" s="1002">
        <f t="shared" si="63"/>
        <v>0</v>
      </c>
      <c r="BA60" s="1002">
        <f t="shared" si="63"/>
        <v>0</v>
      </c>
      <c r="BB60" s="1002">
        <f t="shared" si="63"/>
        <v>0</v>
      </c>
      <c r="BC60" s="1002">
        <f>+N60-AI60</f>
        <v>0</v>
      </c>
      <c r="BD60" s="1002">
        <f t="shared" si="63"/>
        <v>0</v>
      </c>
      <c r="BE60" s="1002">
        <f t="shared" si="63"/>
        <v>0</v>
      </c>
      <c r="BF60" s="1002">
        <f t="shared" si="63"/>
        <v>0</v>
      </c>
      <c r="BG60" s="1002">
        <f t="shared" si="63"/>
        <v>0</v>
      </c>
      <c r="BH60" s="1002">
        <f t="shared" si="63"/>
        <v>20000000</v>
      </c>
      <c r="BI60" s="1002">
        <f t="shared" si="63"/>
        <v>0</v>
      </c>
      <c r="BJ60" s="1002">
        <f t="shared" si="63"/>
        <v>0</v>
      </c>
      <c r="BK60" s="1002">
        <f t="shared" si="63"/>
        <v>0</v>
      </c>
      <c r="BL60" s="1002">
        <f>+W60-AR60</f>
        <v>0</v>
      </c>
      <c r="BM60" s="1002"/>
      <c r="BN60" s="1002">
        <f t="shared" si="64"/>
        <v>0</v>
      </c>
      <c r="BO60" s="1005">
        <f t="shared" si="8"/>
        <v>0</v>
      </c>
      <c r="BP60" s="1002">
        <f t="shared" si="65"/>
        <v>0</v>
      </c>
      <c r="BQ60" s="1002"/>
      <c r="BR60" s="1002"/>
      <c r="BS60" s="1002"/>
      <c r="BT60" s="1002"/>
      <c r="BU60" s="1002"/>
      <c r="BV60" s="1002"/>
      <c r="BW60" s="1002"/>
      <c r="BX60" s="1002"/>
      <c r="BY60" s="1002"/>
      <c r="BZ60" s="1002"/>
      <c r="CA60" s="1002"/>
      <c r="CB60" s="1002"/>
      <c r="CC60" s="1002"/>
      <c r="CD60" s="1002"/>
      <c r="CE60" s="1002"/>
      <c r="CF60" s="1002"/>
      <c r="CG60" s="1002"/>
      <c r="CH60" s="1002"/>
      <c r="CI60" s="1005">
        <f t="shared" si="66"/>
        <v>1</v>
      </c>
      <c r="CJ60" s="1002">
        <f t="shared" si="67"/>
        <v>20000000</v>
      </c>
      <c r="CK60" s="1002">
        <f t="shared" si="68"/>
        <v>0</v>
      </c>
      <c r="CL60" s="1002">
        <f t="shared" si="68"/>
        <v>0</v>
      </c>
      <c r="CM60" s="1002">
        <f t="shared" si="68"/>
        <v>0</v>
      </c>
      <c r="CN60" s="1002">
        <f t="shared" si="68"/>
        <v>0</v>
      </c>
      <c r="CO60" s="1002">
        <f t="shared" si="68"/>
        <v>0</v>
      </c>
      <c r="CP60" s="1002">
        <f t="shared" si="68"/>
        <v>0</v>
      </c>
      <c r="CQ60" s="1002">
        <f t="shared" si="72"/>
        <v>0</v>
      </c>
      <c r="CR60" s="1002">
        <f t="shared" si="72"/>
        <v>0</v>
      </c>
      <c r="CS60" s="1002">
        <f t="shared" si="72"/>
        <v>0</v>
      </c>
      <c r="CT60" s="1002">
        <f t="shared" si="69"/>
        <v>0</v>
      </c>
      <c r="CU60" s="1002">
        <f t="shared" si="69"/>
        <v>0</v>
      </c>
      <c r="CV60" s="1002">
        <f t="shared" si="69"/>
        <v>20000000</v>
      </c>
      <c r="CW60" s="1002">
        <f t="shared" si="70"/>
        <v>0</v>
      </c>
      <c r="CX60" s="1002">
        <f t="shared" si="70"/>
        <v>0</v>
      </c>
      <c r="CY60" s="1002">
        <f t="shared" si="70"/>
        <v>0</v>
      </c>
      <c r="CZ60" s="1002">
        <f t="shared" si="70"/>
        <v>0</v>
      </c>
      <c r="DA60" s="1030">
        <f t="shared" si="70"/>
        <v>0</v>
      </c>
      <c r="DB60" s="1002">
        <f t="shared" si="70"/>
        <v>0</v>
      </c>
    </row>
    <row r="61" spans="1:107" ht="51" customHeight="1" x14ac:dyDescent="0.25">
      <c r="A61" s="1508"/>
      <c r="B61" s="1492" t="s">
        <v>4614</v>
      </c>
      <c r="C61" s="1058" t="s">
        <v>4365</v>
      </c>
      <c r="D61" s="1008" t="s">
        <v>4521</v>
      </c>
      <c r="E61" s="1034">
        <v>520</v>
      </c>
      <c r="F61" s="1061" t="s">
        <v>3350</v>
      </c>
      <c r="G61" s="1002">
        <f t="shared" si="60"/>
        <v>228450721</v>
      </c>
      <c r="H61" s="944"/>
      <c r="I61" s="944"/>
      <c r="J61" s="944"/>
      <c r="K61" s="1002">
        <v>228450721</v>
      </c>
      <c r="L61" s="1002"/>
      <c r="M61" s="1002"/>
      <c r="N61" s="1002"/>
      <c r="O61" s="1002"/>
      <c r="P61" s="1002"/>
      <c r="Q61" s="1002"/>
      <c r="R61" s="1002"/>
      <c r="S61" s="1002"/>
      <c r="T61" s="1002"/>
      <c r="U61" s="1002"/>
      <c r="V61" s="1002"/>
      <c r="W61" s="1002"/>
      <c r="X61" s="1002"/>
      <c r="Y61" s="1002"/>
      <c r="AA61" s="1005">
        <f t="shared" si="1"/>
        <v>0</v>
      </c>
      <c r="AB61" s="1002">
        <f t="shared" si="61"/>
        <v>0</v>
      </c>
      <c r="AC61" s="1002"/>
      <c r="AD61" s="1002"/>
      <c r="AE61" s="1002"/>
      <c r="AF61" s="1002"/>
      <c r="AG61" s="1002"/>
      <c r="AH61" s="1002"/>
      <c r="AI61" s="1002"/>
      <c r="AJ61" s="1002"/>
      <c r="AK61" s="1002"/>
      <c r="AL61" s="1002"/>
      <c r="AM61" s="1002"/>
      <c r="AN61" s="1002"/>
      <c r="AO61" s="1002"/>
      <c r="AP61" s="1002"/>
      <c r="AQ61" s="1002"/>
      <c r="AR61" s="1002"/>
      <c r="AS61" s="1002"/>
      <c r="AT61" s="1002"/>
      <c r="AU61" s="1005">
        <f t="shared" si="3"/>
        <v>1</v>
      </c>
      <c r="AV61" s="1002">
        <f t="shared" si="62"/>
        <v>228450721</v>
      </c>
      <c r="AW61" s="1002">
        <f t="shared" si="71"/>
        <v>0</v>
      </c>
      <c r="AX61" s="1002">
        <f t="shared" si="71"/>
        <v>0</v>
      </c>
      <c r="AY61" s="1002">
        <f t="shared" si="71"/>
        <v>0</v>
      </c>
      <c r="AZ61" s="1002">
        <f t="shared" si="63"/>
        <v>228450721</v>
      </c>
      <c r="BA61" s="1002">
        <f t="shared" si="63"/>
        <v>0</v>
      </c>
      <c r="BB61" s="1002">
        <f t="shared" si="63"/>
        <v>0</v>
      </c>
      <c r="BC61" s="1002">
        <f>N61-AI61</f>
        <v>0</v>
      </c>
      <c r="BD61" s="1002">
        <f t="shared" si="63"/>
        <v>0</v>
      </c>
      <c r="BE61" s="1002">
        <f t="shared" si="63"/>
        <v>0</v>
      </c>
      <c r="BF61" s="1002">
        <f t="shared" si="63"/>
        <v>0</v>
      </c>
      <c r="BG61" s="1002">
        <f t="shared" si="63"/>
        <v>0</v>
      </c>
      <c r="BH61" s="1002">
        <f t="shared" si="63"/>
        <v>0</v>
      </c>
      <c r="BI61" s="1002">
        <f>T61-AO61</f>
        <v>0</v>
      </c>
      <c r="BJ61" s="1002">
        <f t="shared" si="63"/>
        <v>0</v>
      </c>
      <c r="BK61" s="1002">
        <f t="shared" si="63"/>
        <v>0</v>
      </c>
      <c r="BL61" s="1002"/>
      <c r="BM61" s="1002"/>
      <c r="BN61" s="1002">
        <f t="shared" si="64"/>
        <v>0</v>
      </c>
      <c r="BO61" s="1005">
        <f t="shared" si="8"/>
        <v>0</v>
      </c>
      <c r="BP61" s="1002">
        <f t="shared" si="65"/>
        <v>0</v>
      </c>
      <c r="BQ61" s="1002"/>
      <c r="BR61" s="1002"/>
      <c r="BS61" s="1002"/>
      <c r="BT61" s="1002"/>
      <c r="BU61" s="1002"/>
      <c r="BV61" s="1002"/>
      <c r="BW61" s="1002"/>
      <c r="BX61" s="1002"/>
      <c r="BY61" s="1002"/>
      <c r="BZ61" s="1002"/>
      <c r="CA61" s="1002"/>
      <c r="CB61" s="1002"/>
      <c r="CC61" s="1002"/>
      <c r="CD61" s="1002"/>
      <c r="CE61" s="1002"/>
      <c r="CF61" s="1002"/>
      <c r="CG61" s="1002"/>
      <c r="CH61" s="1002"/>
      <c r="CI61" s="1005">
        <f t="shared" si="66"/>
        <v>1</v>
      </c>
      <c r="CJ61" s="1002">
        <f t="shared" si="67"/>
        <v>228450721</v>
      </c>
      <c r="CK61" s="1002">
        <f t="shared" si="68"/>
        <v>0</v>
      </c>
      <c r="CL61" s="1002">
        <f t="shared" si="68"/>
        <v>0</v>
      </c>
      <c r="CM61" s="1002">
        <f t="shared" si="68"/>
        <v>0</v>
      </c>
      <c r="CN61" s="1002">
        <f t="shared" si="68"/>
        <v>228450721</v>
      </c>
      <c r="CO61" s="1002">
        <f t="shared" si="68"/>
        <v>0</v>
      </c>
      <c r="CP61" s="1002">
        <f t="shared" si="68"/>
        <v>0</v>
      </c>
      <c r="CQ61" s="1002">
        <f t="shared" si="72"/>
        <v>0</v>
      </c>
      <c r="CR61" s="1002">
        <f t="shared" si="72"/>
        <v>0</v>
      </c>
      <c r="CS61" s="1002">
        <f t="shared" si="72"/>
        <v>0</v>
      </c>
      <c r="CT61" s="1002">
        <f t="shared" si="69"/>
        <v>0</v>
      </c>
      <c r="CU61" s="1002">
        <f t="shared" si="69"/>
        <v>0</v>
      </c>
      <c r="CV61" s="1002">
        <f t="shared" si="69"/>
        <v>0</v>
      </c>
      <c r="CW61" s="1002">
        <f t="shared" si="70"/>
        <v>0</v>
      </c>
      <c r="CX61" s="1002">
        <f t="shared" si="70"/>
        <v>0</v>
      </c>
      <c r="CY61" s="1002">
        <f t="shared" si="70"/>
        <v>0</v>
      </c>
      <c r="CZ61" s="1002">
        <f t="shared" si="70"/>
        <v>0</v>
      </c>
      <c r="DA61" s="1030">
        <f t="shared" si="70"/>
        <v>0</v>
      </c>
      <c r="DB61" s="1002">
        <f t="shared" si="70"/>
        <v>0</v>
      </c>
    </row>
    <row r="62" spans="1:107" ht="50.25" customHeight="1" x14ac:dyDescent="0.25">
      <c r="A62" s="1508"/>
      <c r="B62" s="1493"/>
      <c r="C62" s="1058" t="s">
        <v>4366</v>
      </c>
      <c r="D62" s="1008" t="s">
        <v>4522</v>
      </c>
      <c r="E62" s="1034">
        <v>520</v>
      </c>
      <c r="F62" s="1061" t="s">
        <v>3350</v>
      </c>
      <c r="G62" s="1002">
        <f t="shared" si="60"/>
        <v>228450721</v>
      </c>
      <c r="H62" s="1007"/>
      <c r="I62" s="944"/>
      <c r="J62" s="944"/>
      <c r="K62" s="1002">
        <v>28450721</v>
      </c>
      <c r="L62" s="1002"/>
      <c r="M62" s="1002"/>
      <c r="N62" s="1002"/>
      <c r="O62" s="1002"/>
      <c r="P62" s="1002"/>
      <c r="Q62" s="1002"/>
      <c r="R62" s="1002">
        <v>200000000</v>
      </c>
      <c r="S62" s="1002"/>
      <c r="T62" s="1002"/>
      <c r="U62" s="1002"/>
      <c r="V62" s="1002"/>
      <c r="W62" s="1002"/>
      <c r="X62" s="1002"/>
      <c r="Y62" s="1002"/>
      <c r="AA62" s="1005">
        <f t="shared" si="1"/>
        <v>0.74029959397676837</v>
      </c>
      <c r="AB62" s="1002">
        <f t="shared" si="61"/>
        <v>169121976</v>
      </c>
      <c r="AC62" s="1002"/>
      <c r="AD62" s="1002"/>
      <c r="AE62" s="1002"/>
      <c r="AF62" s="1002">
        <f>+'[7]ENERO 2016'!$O$684</f>
        <v>28450721</v>
      </c>
      <c r="AG62" s="1002"/>
      <c r="AH62" s="1002"/>
      <c r="AI62" s="1002"/>
      <c r="AJ62" s="1002"/>
      <c r="AK62" s="1002"/>
      <c r="AL62" s="1002"/>
      <c r="AM62" s="1002">
        <f>+'[7]ENERO 2016'!$V$684</f>
        <v>140671255</v>
      </c>
      <c r="AN62" s="1002"/>
      <c r="AO62" s="1002"/>
      <c r="AP62" s="1002"/>
      <c r="AQ62" s="1002"/>
      <c r="AR62" s="1002"/>
      <c r="AS62" s="1002"/>
      <c r="AT62" s="1002"/>
      <c r="AU62" s="1005">
        <f t="shared" si="3"/>
        <v>0.25970040602323163</v>
      </c>
      <c r="AV62" s="1002">
        <f t="shared" si="62"/>
        <v>59328745</v>
      </c>
      <c r="AW62" s="1002">
        <f t="shared" si="71"/>
        <v>0</v>
      </c>
      <c r="AX62" s="1002">
        <f t="shared" si="71"/>
        <v>0</v>
      </c>
      <c r="AY62" s="1002">
        <f t="shared" si="71"/>
        <v>0</v>
      </c>
      <c r="AZ62" s="1002">
        <f t="shared" si="63"/>
        <v>0</v>
      </c>
      <c r="BA62" s="1002">
        <f t="shared" si="63"/>
        <v>0</v>
      </c>
      <c r="BB62" s="1002">
        <f t="shared" si="63"/>
        <v>0</v>
      </c>
      <c r="BC62" s="1002">
        <f>N62-AI62</f>
        <v>0</v>
      </c>
      <c r="BD62" s="1002">
        <f t="shared" si="63"/>
        <v>0</v>
      </c>
      <c r="BE62" s="1002">
        <f t="shared" si="63"/>
        <v>0</v>
      </c>
      <c r="BF62" s="1002">
        <f t="shared" si="63"/>
        <v>0</v>
      </c>
      <c r="BG62" s="1002">
        <f t="shared" si="63"/>
        <v>59328745</v>
      </c>
      <c r="BH62" s="1002">
        <f t="shared" si="63"/>
        <v>0</v>
      </c>
      <c r="BI62" s="1002">
        <f>T62-AO62</f>
        <v>0</v>
      </c>
      <c r="BJ62" s="1002">
        <f t="shared" si="63"/>
        <v>0</v>
      </c>
      <c r="BK62" s="1002">
        <f t="shared" si="63"/>
        <v>0</v>
      </c>
      <c r="BL62" s="1002"/>
      <c r="BM62" s="1002"/>
      <c r="BN62" s="1002">
        <f t="shared" si="64"/>
        <v>0</v>
      </c>
      <c r="BO62" s="1005">
        <f t="shared" si="8"/>
        <v>0.54694691464773271</v>
      </c>
      <c r="BP62" s="1002">
        <f t="shared" si="65"/>
        <v>124950417</v>
      </c>
      <c r="BQ62" s="1002"/>
      <c r="BR62" s="1002"/>
      <c r="BS62" s="1002"/>
      <c r="BT62" s="1002">
        <f>+'[7]ENERO 2016'!$H$685</f>
        <v>21537083</v>
      </c>
      <c r="BU62" s="1002"/>
      <c r="BV62" s="1002"/>
      <c r="BW62" s="1002"/>
      <c r="BX62" s="1002"/>
      <c r="BY62" s="1002"/>
      <c r="BZ62" s="1002"/>
      <c r="CA62" s="1002">
        <f>+'[7]ENERO 2016'!$H$682-'[7]ENERO 2016'!$H$685</f>
        <v>103413334</v>
      </c>
      <c r="CB62" s="1002"/>
      <c r="CC62" s="1002"/>
      <c r="CD62" s="1002"/>
      <c r="CE62" s="1002"/>
      <c r="CF62" s="1002"/>
      <c r="CG62" s="1002"/>
      <c r="CH62" s="1002"/>
      <c r="CI62" s="1005">
        <f t="shared" si="66"/>
        <v>0.45305308535226729</v>
      </c>
      <c r="CJ62" s="1002">
        <f t="shared" si="67"/>
        <v>103500304</v>
      </c>
      <c r="CK62" s="1002">
        <f t="shared" si="68"/>
        <v>0</v>
      </c>
      <c r="CL62" s="1002">
        <f t="shared" si="68"/>
        <v>0</v>
      </c>
      <c r="CM62" s="1002">
        <f t="shared" si="68"/>
        <v>0</v>
      </c>
      <c r="CN62" s="1002">
        <f t="shared" si="68"/>
        <v>6913638</v>
      </c>
      <c r="CO62" s="1002">
        <f t="shared" si="68"/>
        <v>0</v>
      </c>
      <c r="CP62" s="1002">
        <f t="shared" si="68"/>
        <v>0</v>
      </c>
      <c r="CQ62" s="1002">
        <f t="shared" si="72"/>
        <v>0</v>
      </c>
      <c r="CR62" s="1002">
        <f t="shared" si="72"/>
        <v>0</v>
      </c>
      <c r="CS62" s="1002">
        <f t="shared" si="72"/>
        <v>0</v>
      </c>
      <c r="CT62" s="1002">
        <f t="shared" si="69"/>
        <v>0</v>
      </c>
      <c r="CU62" s="1002">
        <f t="shared" si="69"/>
        <v>96586666</v>
      </c>
      <c r="CV62" s="1002">
        <f t="shared" si="69"/>
        <v>0</v>
      </c>
      <c r="CW62" s="1002">
        <f t="shared" si="70"/>
        <v>0</v>
      </c>
      <c r="CX62" s="1002">
        <f t="shared" si="70"/>
        <v>0</v>
      </c>
      <c r="CY62" s="1002">
        <f t="shared" si="70"/>
        <v>0</v>
      </c>
      <c r="CZ62" s="1002">
        <f t="shared" si="70"/>
        <v>0</v>
      </c>
      <c r="DA62" s="1030">
        <f t="shared" si="70"/>
        <v>0</v>
      </c>
      <c r="DB62" s="1002">
        <f t="shared" si="70"/>
        <v>0</v>
      </c>
    </row>
    <row r="63" spans="1:107" ht="39" customHeight="1" x14ac:dyDescent="0.25">
      <c r="A63" s="1508"/>
      <c r="B63" s="1493"/>
      <c r="C63" s="1058" t="s">
        <v>4367</v>
      </c>
      <c r="D63" s="1008" t="s">
        <v>4607</v>
      </c>
      <c r="E63" s="1034">
        <v>520</v>
      </c>
      <c r="F63" s="1061" t="s">
        <v>4526</v>
      </c>
      <c r="G63" s="1002">
        <f t="shared" si="60"/>
        <v>8000000</v>
      </c>
      <c r="H63" s="944"/>
      <c r="I63" s="944"/>
      <c r="J63" s="944"/>
      <c r="K63" s="944"/>
      <c r="L63" s="1002"/>
      <c r="M63" s="1002"/>
      <c r="N63" s="1002"/>
      <c r="O63" s="1002"/>
      <c r="P63" s="1002"/>
      <c r="Q63" s="1002"/>
      <c r="R63" s="1002"/>
      <c r="S63" s="1002"/>
      <c r="T63" s="1002"/>
      <c r="U63" s="1002"/>
      <c r="V63" s="1002"/>
      <c r="W63" s="1002"/>
      <c r="X63" s="1002"/>
      <c r="Y63" s="1002">
        <v>8000000</v>
      </c>
      <c r="AA63" s="1005">
        <f t="shared" si="1"/>
        <v>0</v>
      </c>
      <c r="AB63" s="1002">
        <f t="shared" si="61"/>
        <v>0</v>
      </c>
      <c r="AC63" s="1002"/>
      <c r="AD63" s="1002"/>
      <c r="AE63" s="1002"/>
      <c r="AF63" s="1002"/>
      <c r="AG63" s="1002"/>
      <c r="AH63" s="1002"/>
      <c r="AI63" s="1002"/>
      <c r="AJ63" s="1002"/>
      <c r="AK63" s="1002"/>
      <c r="AL63" s="1002"/>
      <c r="AM63" s="1002"/>
      <c r="AN63" s="1002"/>
      <c r="AO63" s="1002"/>
      <c r="AP63" s="1002"/>
      <c r="AQ63" s="1002"/>
      <c r="AR63" s="1002"/>
      <c r="AS63" s="1002"/>
      <c r="AT63" s="1002"/>
      <c r="AU63" s="1005">
        <f t="shared" si="3"/>
        <v>1</v>
      </c>
      <c r="AV63" s="1002">
        <f t="shared" si="62"/>
        <v>8000000</v>
      </c>
      <c r="AW63" s="1002">
        <f t="shared" si="71"/>
        <v>0</v>
      </c>
      <c r="AX63" s="1002">
        <f t="shared" si="71"/>
        <v>0</v>
      </c>
      <c r="AY63" s="1002">
        <f t="shared" si="71"/>
        <v>0</v>
      </c>
      <c r="AZ63" s="1002">
        <f t="shared" si="63"/>
        <v>0</v>
      </c>
      <c r="BA63" s="1002">
        <f t="shared" si="63"/>
        <v>0</v>
      </c>
      <c r="BB63" s="1002">
        <f t="shared" si="63"/>
        <v>0</v>
      </c>
      <c r="BC63" s="1002">
        <f>N63-AI63</f>
        <v>0</v>
      </c>
      <c r="BD63" s="1002">
        <f t="shared" si="63"/>
        <v>0</v>
      </c>
      <c r="BE63" s="1002">
        <f t="shared" si="63"/>
        <v>0</v>
      </c>
      <c r="BF63" s="1002">
        <f t="shared" si="63"/>
        <v>0</v>
      </c>
      <c r="BG63" s="1002">
        <f t="shared" si="63"/>
        <v>0</v>
      </c>
      <c r="BH63" s="1002">
        <f t="shared" si="63"/>
        <v>0</v>
      </c>
      <c r="BI63" s="1002">
        <f>T63-AO63</f>
        <v>0</v>
      </c>
      <c r="BJ63" s="1002">
        <f t="shared" si="63"/>
        <v>0</v>
      </c>
      <c r="BK63" s="1002">
        <f t="shared" si="63"/>
        <v>0</v>
      </c>
      <c r="BL63" s="1002"/>
      <c r="BM63" s="1002"/>
      <c r="BN63" s="1002">
        <f t="shared" si="64"/>
        <v>8000000</v>
      </c>
      <c r="BO63" s="1005">
        <f t="shared" si="8"/>
        <v>0</v>
      </c>
      <c r="BP63" s="1002">
        <f t="shared" si="65"/>
        <v>0</v>
      </c>
      <c r="BQ63" s="1002"/>
      <c r="BR63" s="1002"/>
      <c r="BS63" s="1002"/>
      <c r="BT63" s="1002"/>
      <c r="BU63" s="1002"/>
      <c r="BV63" s="1002"/>
      <c r="BW63" s="1002"/>
      <c r="BX63" s="1002"/>
      <c r="BY63" s="1002"/>
      <c r="BZ63" s="1002"/>
      <c r="CA63" s="1002"/>
      <c r="CB63" s="1002"/>
      <c r="CC63" s="1002"/>
      <c r="CD63" s="1002"/>
      <c r="CE63" s="1002"/>
      <c r="CF63" s="1002"/>
      <c r="CG63" s="1002"/>
      <c r="CH63" s="1002"/>
      <c r="CI63" s="1005">
        <f t="shared" si="66"/>
        <v>1</v>
      </c>
      <c r="CJ63" s="1002">
        <f t="shared" si="67"/>
        <v>8000000</v>
      </c>
      <c r="CK63" s="1002">
        <f t="shared" si="68"/>
        <v>0</v>
      </c>
      <c r="CL63" s="1002">
        <f t="shared" si="68"/>
        <v>0</v>
      </c>
      <c r="CM63" s="1002">
        <f t="shared" si="68"/>
        <v>0</v>
      </c>
      <c r="CN63" s="1002">
        <f t="shared" si="68"/>
        <v>0</v>
      </c>
      <c r="CO63" s="1002">
        <f t="shared" si="68"/>
        <v>0</v>
      </c>
      <c r="CP63" s="1002">
        <f t="shared" si="68"/>
        <v>0</v>
      </c>
      <c r="CQ63" s="1002">
        <f t="shared" si="72"/>
        <v>0</v>
      </c>
      <c r="CR63" s="1002">
        <f t="shared" si="72"/>
        <v>0</v>
      </c>
      <c r="CS63" s="1002">
        <f t="shared" si="72"/>
        <v>0</v>
      </c>
      <c r="CT63" s="1002">
        <f t="shared" si="69"/>
        <v>0</v>
      </c>
      <c r="CU63" s="1002">
        <f t="shared" si="69"/>
        <v>0</v>
      </c>
      <c r="CV63" s="1002">
        <f t="shared" si="69"/>
        <v>0</v>
      </c>
      <c r="CW63" s="1002">
        <f t="shared" si="70"/>
        <v>0</v>
      </c>
      <c r="CX63" s="1002">
        <f t="shared" si="70"/>
        <v>0</v>
      </c>
      <c r="CY63" s="1002">
        <f t="shared" si="70"/>
        <v>0</v>
      </c>
      <c r="CZ63" s="1002">
        <f t="shared" si="70"/>
        <v>0</v>
      </c>
      <c r="DA63" s="1030">
        <f t="shared" si="70"/>
        <v>0</v>
      </c>
      <c r="DB63" s="1002">
        <f t="shared" si="70"/>
        <v>8000000</v>
      </c>
    </row>
    <row r="64" spans="1:107" ht="37.5" customHeight="1" x14ac:dyDescent="0.25">
      <c r="A64" s="1508"/>
      <c r="B64" s="1493"/>
      <c r="C64" s="1058" t="s">
        <v>4368</v>
      </c>
      <c r="D64" s="1008" t="s">
        <v>4523</v>
      </c>
      <c r="E64" s="1034">
        <v>520</v>
      </c>
      <c r="F64" s="1061" t="s">
        <v>4526</v>
      </c>
      <c r="G64" s="1002">
        <f t="shared" si="60"/>
        <v>5000000</v>
      </c>
      <c r="H64" s="944"/>
      <c r="I64" s="944"/>
      <c r="J64" s="944"/>
      <c r="K64" s="944"/>
      <c r="L64" s="1002"/>
      <c r="M64" s="1002"/>
      <c r="N64" s="1002"/>
      <c r="O64" s="1002"/>
      <c r="P64" s="1002"/>
      <c r="Q64" s="1002"/>
      <c r="R64" s="1002"/>
      <c r="S64" s="1002"/>
      <c r="T64" s="1002"/>
      <c r="U64" s="1002"/>
      <c r="V64" s="1002"/>
      <c r="W64" s="1002"/>
      <c r="X64" s="1002"/>
      <c r="Y64" s="1002">
        <v>5000000</v>
      </c>
      <c r="AA64" s="1005">
        <f t="shared" si="1"/>
        <v>0</v>
      </c>
      <c r="AB64" s="1002">
        <f t="shared" si="61"/>
        <v>0</v>
      </c>
      <c r="AC64" s="1002"/>
      <c r="AD64" s="1002"/>
      <c r="AE64" s="1002"/>
      <c r="AF64" s="1002"/>
      <c r="AG64" s="1002"/>
      <c r="AH64" s="1002"/>
      <c r="AI64" s="1002"/>
      <c r="AJ64" s="1002"/>
      <c r="AK64" s="1002"/>
      <c r="AL64" s="1002"/>
      <c r="AM64" s="1002"/>
      <c r="AN64" s="1002"/>
      <c r="AO64" s="1002"/>
      <c r="AP64" s="1002"/>
      <c r="AQ64" s="1002"/>
      <c r="AR64" s="1002"/>
      <c r="AS64" s="1002"/>
      <c r="AT64" s="1002"/>
      <c r="AU64" s="1005">
        <f t="shared" si="3"/>
        <v>1</v>
      </c>
      <c r="AV64" s="1002">
        <f t="shared" si="62"/>
        <v>5000000</v>
      </c>
      <c r="AW64" s="1002">
        <f t="shared" si="71"/>
        <v>0</v>
      </c>
      <c r="AX64" s="1002">
        <f t="shared" si="71"/>
        <v>0</v>
      </c>
      <c r="AY64" s="1002">
        <f t="shared" si="71"/>
        <v>0</v>
      </c>
      <c r="AZ64" s="1002">
        <f t="shared" si="63"/>
        <v>0</v>
      </c>
      <c r="BA64" s="1002">
        <f t="shared" si="63"/>
        <v>0</v>
      </c>
      <c r="BB64" s="1002">
        <f t="shared" si="63"/>
        <v>0</v>
      </c>
      <c r="BC64" s="1002">
        <f>N64-AI64</f>
        <v>0</v>
      </c>
      <c r="BD64" s="1002">
        <f t="shared" si="63"/>
        <v>0</v>
      </c>
      <c r="BE64" s="1002">
        <f t="shared" si="63"/>
        <v>0</v>
      </c>
      <c r="BF64" s="1002">
        <f t="shared" si="63"/>
        <v>0</v>
      </c>
      <c r="BG64" s="1002">
        <f t="shared" si="63"/>
        <v>0</v>
      </c>
      <c r="BH64" s="1002">
        <f t="shared" si="63"/>
        <v>0</v>
      </c>
      <c r="BI64" s="1002">
        <f>T64-AO64</f>
        <v>0</v>
      </c>
      <c r="BJ64" s="1002">
        <f t="shared" si="63"/>
        <v>0</v>
      </c>
      <c r="BK64" s="1002">
        <f t="shared" si="63"/>
        <v>0</v>
      </c>
      <c r="BL64" s="1002"/>
      <c r="BM64" s="1002"/>
      <c r="BN64" s="1002">
        <f t="shared" si="64"/>
        <v>5000000</v>
      </c>
      <c r="BO64" s="1005">
        <f t="shared" si="8"/>
        <v>0</v>
      </c>
      <c r="BP64" s="1002">
        <f t="shared" si="65"/>
        <v>0</v>
      </c>
      <c r="BQ64" s="1002"/>
      <c r="BR64" s="1002"/>
      <c r="BS64" s="1002"/>
      <c r="BT64" s="1002"/>
      <c r="BU64" s="1002"/>
      <c r="BV64" s="1002"/>
      <c r="BW64" s="1002"/>
      <c r="BX64" s="1002"/>
      <c r="BY64" s="1002"/>
      <c r="BZ64" s="1002"/>
      <c r="CA64" s="1002"/>
      <c r="CB64" s="1002"/>
      <c r="CC64" s="1002"/>
      <c r="CD64" s="1002"/>
      <c r="CE64" s="1002"/>
      <c r="CF64" s="1002"/>
      <c r="CG64" s="1002"/>
      <c r="CH64" s="1002"/>
      <c r="CI64" s="1005">
        <f t="shared" si="66"/>
        <v>1</v>
      </c>
      <c r="CJ64" s="1002">
        <f t="shared" si="67"/>
        <v>5000000</v>
      </c>
      <c r="CK64" s="1002">
        <f t="shared" si="68"/>
        <v>0</v>
      </c>
      <c r="CL64" s="1002">
        <f t="shared" si="68"/>
        <v>0</v>
      </c>
      <c r="CM64" s="1002">
        <f t="shared" si="68"/>
        <v>0</v>
      </c>
      <c r="CN64" s="1002">
        <f t="shared" si="68"/>
        <v>0</v>
      </c>
      <c r="CO64" s="1002">
        <f t="shared" si="68"/>
        <v>0</v>
      </c>
      <c r="CP64" s="1002">
        <f t="shared" si="68"/>
        <v>0</v>
      </c>
      <c r="CQ64" s="1002">
        <f t="shared" si="72"/>
        <v>0</v>
      </c>
      <c r="CR64" s="1002">
        <f t="shared" si="72"/>
        <v>0</v>
      </c>
      <c r="CS64" s="1002">
        <f t="shared" si="72"/>
        <v>0</v>
      </c>
      <c r="CT64" s="1002">
        <f t="shared" si="69"/>
        <v>0</v>
      </c>
      <c r="CU64" s="1002">
        <f t="shared" si="69"/>
        <v>0</v>
      </c>
      <c r="CV64" s="1002">
        <f t="shared" si="69"/>
        <v>0</v>
      </c>
      <c r="CW64" s="1002">
        <f t="shared" si="70"/>
        <v>0</v>
      </c>
      <c r="CX64" s="1002">
        <f t="shared" si="70"/>
        <v>0</v>
      </c>
      <c r="CY64" s="1002">
        <f t="shared" si="70"/>
        <v>0</v>
      </c>
      <c r="CZ64" s="1002">
        <f t="shared" si="70"/>
        <v>0</v>
      </c>
      <c r="DA64" s="1030">
        <f t="shared" si="70"/>
        <v>0</v>
      </c>
      <c r="DB64" s="1002">
        <f t="shared" si="70"/>
        <v>5000000</v>
      </c>
    </row>
    <row r="65" spans="1:106" ht="36" customHeight="1" x14ac:dyDescent="0.25">
      <c r="A65" s="1508"/>
      <c r="B65" s="1493"/>
      <c r="C65" s="1058" t="s">
        <v>4369</v>
      </c>
      <c r="D65" s="1008" t="s">
        <v>4524</v>
      </c>
      <c r="E65" s="1034">
        <v>520</v>
      </c>
      <c r="F65" s="1061" t="s">
        <v>4526</v>
      </c>
      <c r="G65" s="1002">
        <f t="shared" si="60"/>
        <v>7000000</v>
      </c>
      <c r="H65" s="944"/>
      <c r="I65" s="944"/>
      <c r="J65" s="944"/>
      <c r="K65" s="944"/>
      <c r="L65" s="1002"/>
      <c r="M65" s="1002"/>
      <c r="N65" s="1002"/>
      <c r="O65" s="1002"/>
      <c r="P65" s="1002"/>
      <c r="Q65" s="1002"/>
      <c r="R65" s="1002"/>
      <c r="S65" s="1002"/>
      <c r="T65" s="1002"/>
      <c r="U65" s="1002"/>
      <c r="V65" s="1002"/>
      <c r="W65" s="1002"/>
      <c r="X65" s="1002"/>
      <c r="Y65" s="1002">
        <v>7000000</v>
      </c>
      <c r="Z65" s="203"/>
      <c r="AA65" s="1005">
        <f t="shared" si="1"/>
        <v>0</v>
      </c>
      <c r="AB65" s="1002">
        <f t="shared" si="61"/>
        <v>0</v>
      </c>
      <c r="AC65" s="1002"/>
      <c r="AD65" s="1002"/>
      <c r="AE65" s="1002"/>
      <c r="AF65" s="1002"/>
      <c r="AG65" s="1002"/>
      <c r="AH65" s="1002"/>
      <c r="AI65" s="1002"/>
      <c r="AJ65" s="1002"/>
      <c r="AK65" s="1002"/>
      <c r="AL65" s="1002"/>
      <c r="AM65" s="1002"/>
      <c r="AN65" s="1002"/>
      <c r="AO65" s="1002"/>
      <c r="AP65" s="1002"/>
      <c r="AQ65" s="1002"/>
      <c r="AR65" s="1002"/>
      <c r="AS65" s="1002"/>
      <c r="AT65" s="1002"/>
      <c r="AU65" s="1005">
        <f t="shared" si="3"/>
        <v>1</v>
      </c>
      <c r="AV65" s="1002">
        <f t="shared" si="62"/>
        <v>7000000</v>
      </c>
      <c r="AW65" s="1002">
        <f t="shared" si="71"/>
        <v>0</v>
      </c>
      <c r="AX65" s="1002">
        <f t="shared" si="71"/>
        <v>0</v>
      </c>
      <c r="AY65" s="1002">
        <f t="shared" si="71"/>
        <v>0</v>
      </c>
      <c r="AZ65" s="1002">
        <f t="shared" si="63"/>
        <v>0</v>
      </c>
      <c r="BA65" s="1002">
        <f t="shared" si="63"/>
        <v>0</v>
      </c>
      <c r="BB65" s="1002">
        <f t="shared" si="63"/>
        <v>0</v>
      </c>
      <c r="BC65" s="1002">
        <f t="shared" si="63"/>
        <v>0</v>
      </c>
      <c r="BD65" s="1002">
        <f t="shared" si="63"/>
        <v>0</v>
      </c>
      <c r="BE65" s="1002">
        <f t="shared" si="63"/>
        <v>0</v>
      </c>
      <c r="BF65" s="1002">
        <f t="shared" si="63"/>
        <v>0</v>
      </c>
      <c r="BG65" s="1002">
        <f t="shared" si="63"/>
        <v>0</v>
      </c>
      <c r="BH65" s="1002">
        <f t="shared" si="63"/>
        <v>0</v>
      </c>
      <c r="BI65" s="1002">
        <f t="shared" si="63"/>
        <v>0</v>
      </c>
      <c r="BJ65" s="1002">
        <f t="shared" si="63"/>
        <v>0</v>
      </c>
      <c r="BK65" s="1002">
        <f t="shared" si="63"/>
        <v>0</v>
      </c>
      <c r="BL65" s="1002">
        <f>+W65-AR65</f>
        <v>0</v>
      </c>
      <c r="BM65" s="1002"/>
      <c r="BN65" s="1002">
        <f t="shared" si="64"/>
        <v>7000000</v>
      </c>
      <c r="BO65" s="1005">
        <f t="shared" si="8"/>
        <v>0</v>
      </c>
      <c r="BP65" s="1002">
        <f t="shared" si="65"/>
        <v>0</v>
      </c>
      <c r="BQ65" s="1002"/>
      <c r="BR65" s="1002"/>
      <c r="BS65" s="1002"/>
      <c r="BT65" s="1002"/>
      <c r="BU65" s="1002"/>
      <c r="BV65" s="1002"/>
      <c r="BW65" s="1002"/>
      <c r="BX65" s="1002"/>
      <c r="BY65" s="1002"/>
      <c r="BZ65" s="1002"/>
      <c r="CA65" s="1002"/>
      <c r="CB65" s="1002"/>
      <c r="CC65" s="1002"/>
      <c r="CD65" s="1002"/>
      <c r="CE65" s="1002"/>
      <c r="CF65" s="1002"/>
      <c r="CG65" s="1002"/>
      <c r="CH65" s="1002"/>
      <c r="CI65" s="1005">
        <f t="shared" si="66"/>
        <v>1</v>
      </c>
      <c r="CJ65" s="1002">
        <f t="shared" si="67"/>
        <v>7000000</v>
      </c>
      <c r="CK65" s="1002">
        <f t="shared" si="68"/>
        <v>0</v>
      </c>
      <c r="CL65" s="1002">
        <f t="shared" si="68"/>
        <v>0</v>
      </c>
      <c r="CM65" s="1002">
        <f t="shared" si="68"/>
        <v>0</v>
      </c>
      <c r="CN65" s="1002">
        <f t="shared" si="68"/>
        <v>0</v>
      </c>
      <c r="CO65" s="1002">
        <f t="shared" si="68"/>
        <v>0</v>
      </c>
      <c r="CP65" s="1002">
        <f>M65-BV65</f>
        <v>0</v>
      </c>
      <c r="CQ65" s="1002">
        <f t="shared" si="72"/>
        <v>0</v>
      </c>
      <c r="CR65" s="1002">
        <f t="shared" si="72"/>
        <v>0</v>
      </c>
      <c r="CS65" s="1002">
        <f t="shared" si="72"/>
        <v>0</v>
      </c>
      <c r="CT65" s="1002">
        <f t="shared" si="69"/>
        <v>0</v>
      </c>
      <c r="CU65" s="1002">
        <f t="shared" si="69"/>
        <v>0</v>
      </c>
      <c r="CV65" s="1002">
        <f t="shared" si="69"/>
        <v>0</v>
      </c>
      <c r="CW65" s="1002">
        <f t="shared" si="70"/>
        <v>0</v>
      </c>
      <c r="CX65" s="1002">
        <f t="shared" si="70"/>
        <v>0</v>
      </c>
      <c r="CY65" s="1002">
        <f t="shared" si="70"/>
        <v>0</v>
      </c>
      <c r="CZ65" s="1002">
        <f t="shared" si="70"/>
        <v>0</v>
      </c>
      <c r="DA65" s="1030">
        <f t="shared" si="70"/>
        <v>0</v>
      </c>
      <c r="DB65" s="1002">
        <f t="shared" si="70"/>
        <v>7000000</v>
      </c>
    </row>
    <row r="66" spans="1:106" ht="49.5" customHeight="1" x14ac:dyDescent="0.25">
      <c r="A66" s="1508"/>
      <c r="B66" s="1493"/>
      <c r="C66" s="1058" t="s">
        <v>4370</v>
      </c>
      <c r="D66" s="1008" t="s">
        <v>4525</v>
      </c>
      <c r="E66" s="1034">
        <v>520</v>
      </c>
      <c r="F66" s="1061" t="s">
        <v>4527</v>
      </c>
      <c r="G66" s="1002">
        <f t="shared" si="60"/>
        <v>267022558</v>
      </c>
      <c r="H66" s="944"/>
      <c r="I66" s="944"/>
      <c r="J66" s="944"/>
      <c r="K66" s="944"/>
      <c r="L66" s="1002"/>
      <c r="M66" s="1002"/>
      <c r="N66" s="1002"/>
      <c r="O66" s="1002"/>
      <c r="P66" s="1002"/>
      <c r="Q66" s="1002"/>
      <c r="R66" s="1002"/>
      <c r="S66" s="1002"/>
      <c r="T66" s="1002"/>
      <c r="U66" s="1002"/>
      <c r="V66" s="1002"/>
      <c r="W66" s="1002"/>
      <c r="X66" s="1002"/>
      <c r="Y66" s="1002">
        <v>267022558</v>
      </c>
      <c r="Z66" s="203"/>
      <c r="AA66" s="1005">
        <f t="shared" si="1"/>
        <v>0.73233455429634531</v>
      </c>
      <c r="AB66" s="1002">
        <f t="shared" si="61"/>
        <v>195549846</v>
      </c>
      <c r="AC66" s="1002"/>
      <c r="AD66" s="1002"/>
      <c r="AE66" s="1002"/>
      <c r="AF66" s="1002"/>
      <c r="AG66" s="1002"/>
      <c r="AH66" s="1002"/>
      <c r="AI66" s="1002"/>
      <c r="AJ66" s="1002"/>
      <c r="AK66" s="1002"/>
      <c r="AL66" s="1002"/>
      <c r="AM66" s="1002"/>
      <c r="AN66" s="1002"/>
      <c r="AO66" s="1002"/>
      <c r="AP66" s="1002"/>
      <c r="AQ66" s="1002"/>
      <c r="AR66" s="1002"/>
      <c r="AS66" s="1002"/>
      <c r="AT66" s="1002">
        <f>+'[7]ENERO 2016'!$AD$722</f>
        <v>195549846</v>
      </c>
      <c r="AU66" s="1005">
        <f t="shared" si="3"/>
        <v>0.26766544570365469</v>
      </c>
      <c r="AV66" s="1002">
        <f t="shared" si="62"/>
        <v>71472712</v>
      </c>
      <c r="AW66" s="1002">
        <f t="shared" si="71"/>
        <v>0</v>
      </c>
      <c r="AX66" s="1002">
        <f t="shared" si="71"/>
        <v>0</v>
      </c>
      <c r="AY66" s="1002">
        <f t="shared" si="71"/>
        <v>0</v>
      </c>
      <c r="AZ66" s="1002">
        <f t="shared" si="63"/>
        <v>0</v>
      </c>
      <c r="BA66" s="1002">
        <f t="shared" si="63"/>
        <v>0</v>
      </c>
      <c r="BB66" s="1002">
        <f t="shared" si="63"/>
        <v>0</v>
      </c>
      <c r="BC66" s="1002">
        <f t="shared" si="63"/>
        <v>0</v>
      </c>
      <c r="BD66" s="1002">
        <f t="shared" si="63"/>
        <v>0</v>
      </c>
      <c r="BE66" s="1002">
        <f t="shared" si="63"/>
        <v>0</v>
      </c>
      <c r="BF66" s="1002">
        <f t="shared" si="63"/>
        <v>0</v>
      </c>
      <c r="BG66" s="1002">
        <f t="shared" si="63"/>
        <v>0</v>
      </c>
      <c r="BH66" s="1002">
        <f t="shared" si="63"/>
        <v>0</v>
      </c>
      <c r="BI66" s="1002">
        <f t="shared" si="63"/>
        <v>0</v>
      </c>
      <c r="BJ66" s="1002">
        <f t="shared" si="63"/>
        <v>0</v>
      </c>
      <c r="BK66" s="1002">
        <f t="shared" si="63"/>
        <v>0</v>
      </c>
      <c r="BL66" s="1002"/>
      <c r="BM66" s="1002"/>
      <c r="BN66" s="1002">
        <f t="shared" si="64"/>
        <v>71472712</v>
      </c>
      <c r="BO66" s="1005">
        <f t="shared" si="8"/>
        <v>0.58276286904569319</v>
      </c>
      <c r="BP66" s="1002">
        <f t="shared" si="65"/>
        <v>155610832</v>
      </c>
      <c r="BQ66" s="1002"/>
      <c r="BR66" s="1002"/>
      <c r="BS66" s="1002"/>
      <c r="BT66" s="1002"/>
      <c r="BU66" s="1002"/>
      <c r="BV66" s="1002"/>
      <c r="BW66" s="1002"/>
      <c r="BX66" s="1002"/>
      <c r="BY66" s="1002"/>
      <c r="BZ66" s="1002"/>
      <c r="CA66" s="1002"/>
      <c r="CB66" s="1002"/>
      <c r="CC66" s="1002"/>
      <c r="CD66" s="1002"/>
      <c r="CE66" s="1002"/>
      <c r="CF66" s="1002"/>
      <c r="CG66" s="1002"/>
      <c r="CH66" s="1002">
        <f>+'[7]ENERO 2016'!$H$720</f>
        <v>155610832</v>
      </c>
      <c r="CI66" s="1005">
        <f t="shared" si="66"/>
        <v>0.41723713095430681</v>
      </c>
      <c r="CJ66" s="1002">
        <f t="shared" si="67"/>
        <v>111411726</v>
      </c>
      <c r="CK66" s="1002">
        <f t="shared" si="68"/>
        <v>0</v>
      </c>
      <c r="CL66" s="1002">
        <f t="shared" si="68"/>
        <v>0</v>
      </c>
      <c r="CM66" s="1002">
        <f t="shared" si="68"/>
        <v>0</v>
      </c>
      <c r="CN66" s="1002">
        <f t="shared" si="68"/>
        <v>0</v>
      </c>
      <c r="CO66" s="1002">
        <f t="shared" si="68"/>
        <v>0</v>
      </c>
      <c r="CP66" s="1002">
        <f t="shared" si="68"/>
        <v>0</v>
      </c>
      <c r="CQ66" s="1002">
        <f t="shared" si="72"/>
        <v>0</v>
      </c>
      <c r="CR66" s="1002">
        <f t="shared" si="72"/>
        <v>0</v>
      </c>
      <c r="CS66" s="1002">
        <f t="shared" si="72"/>
        <v>0</v>
      </c>
      <c r="CT66" s="1002">
        <f t="shared" si="69"/>
        <v>0</v>
      </c>
      <c r="CU66" s="1002">
        <f t="shared" si="69"/>
        <v>0</v>
      </c>
      <c r="CV66" s="1002">
        <f t="shared" si="69"/>
        <v>0</v>
      </c>
      <c r="CW66" s="1002">
        <f t="shared" si="70"/>
        <v>0</v>
      </c>
      <c r="CX66" s="1002">
        <f t="shared" si="70"/>
        <v>0</v>
      </c>
      <c r="CY66" s="1002">
        <f t="shared" si="70"/>
        <v>0</v>
      </c>
      <c r="CZ66" s="1002">
        <f t="shared" si="70"/>
        <v>0</v>
      </c>
      <c r="DA66" s="1030">
        <f t="shared" si="70"/>
        <v>0</v>
      </c>
      <c r="DB66" s="1002">
        <f t="shared" si="70"/>
        <v>111411726</v>
      </c>
    </row>
    <row r="67" spans="1:106" ht="49.5" customHeight="1" x14ac:dyDescent="0.25">
      <c r="A67" s="1508"/>
      <c r="B67" s="1493"/>
      <c r="C67" s="1058" t="s">
        <v>4578</v>
      </c>
      <c r="D67" s="1008" t="s">
        <v>4580</v>
      </c>
      <c r="E67" s="1034">
        <v>520</v>
      </c>
      <c r="F67" s="1061" t="s">
        <v>3350</v>
      </c>
      <c r="G67" s="1002">
        <f t="shared" si="60"/>
        <v>20000000</v>
      </c>
      <c r="H67" s="944"/>
      <c r="I67" s="944"/>
      <c r="J67" s="944"/>
      <c r="K67" s="1002">
        <v>20000000</v>
      </c>
      <c r="L67" s="1002"/>
      <c r="M67" s="1002"/>
      <c r="N67" s="1002"/>
      <c r="O67" s="1002"/>
      <c r="P67" s="1002"/>
      <c r="Q67" s="1002"/>
      <c r="R67" s="1002"/>
      <c r="S67" s="1002"/>
      <c r="T67" s="1002"/>
      <c r="U67" s="1002"/>
      <c r="V67" s="1002"/>
      <c r="W67" s="1002"/>
      <c r="X67" s="1002"/>
      <c r="Y67" s="1002"/>
      <c r="Z67" s="203"/>
      <c r="AA67" s="1005">
        <f t="shared" si="1"/>
        <v>0</v>
      </c>
      <c r="AB67" s="1002">
        <f t="shared" si="61"/>
        <v>0</v>
      </c>
      <c r="AC67" s="1002"/>
      <c r="AD67" s="1002"/>
      <c r="AE67" s="1002"/>
      <c r="AF67" s="1002"/>
      <c r="AG67" s="1002"/>
      <c r="AH67" s="1002"/>
      <c r="AI67" s="1002"/>
      <c r="AJ67" s="1002"/>
      <c r="AK67" s="1002"/>
      <c r="AL67" s="1002"/>
      <c r="AM67" s="1002"/>
      <c r="AN67" s="1002"/>
      <c r="AO67" s="1002"/>
      <c r="AP67" s="1002"/>
      <c r="AQ67" s="1002"/>
      <c r="AR67" s="1002"/>
      <c r="AS67" s="1002"/>
      <c r="AT67" s="1002"/>
      <c r="AU67" s="1005">
        <f t="shared" si="3"/>
        <v>1</v>
      </c>
      <c r="AV67" s="1002">
        <f t="shared" si="62"/>
        <v>20000000</v>
      </c>
      <c r="AW67" s="1002">
        <f t="shared" si="71"/>
        <v>0</v>
      </c>
      <c r="AX67" s="1002">
        <f t="shared" si="71"/>
        <v>0</v>
      </c>
      <c r="AY67" s="1002">
        <f t="shared" si="71"/>
        <v>0</v>
      </c>
      <c r="AZ67" s="1002">
        <f t="shared" si="71"/>
        <v>20000000</v>
      </c>
      <c r="BA67" s="1002">
        <f t="shared" si="71"/>
        <v>0</v>
      </c>
      <c r="BB67" s="1002">
        <f t="shared" si="71"/>
        <v>0</v>
      </c>
      <c r="BC67" s="1002">
        <f t="shared" si="71"/>
        <v>0</v>
      </c>
      <c r="BD67" s="1002">
        <f t="shared" si="71"/>
        <v>0</v>
      </c>
      <c r="BE67" s="1002">
        <f t="shared" si="71"/>
        <v>0</v>
      </c>
      <c r="BF67" s="1002">
        <f t="shared" si="71"/>
        <v>0</v>
      </c>
      <c r="BG67" s="1002">
        <f t="shared" si="71"/>
        <v>0</v>
      </c>
      <c r="BH67" s="1002">
        <f t="shared" si="71"/>
        <v>0</v>
      </c>
      <c r="BI67" s="1002">
        <f t="shared" si="71"/>
        <v>0</v>
      </c>
      <c r="BJ67" s="1002">
        <f t="shared" si="71"/>
        <v>0</v>
      </c>
      <c r="BK67" s="1002">
        <f t="shared" si="71"/>
        <v>0</v>
      </c>
      <c r="BL67" s="1002">
        <f t="shared" si="71"/>
        <v>0</v>
      </c>
      <c r="BM67" s="1002">
        <f t="shared" ref="BM67:BN68" si="73">X67-AS67</f>
        <v>0</v>
      </c>
      <c r="BN67" s="1002">
        <f t="shared" si="73"/>
        <v>0</v>
      </c>
      <c r="BO67" s="1005">
        <f t="shared" si="8"/>
        <v>0</v>
      </c>
      <c r="BP67" s="1002">
        <f t="shared" si="65"/>
        <v>0</v>
      </c>
      <c r="BQ67" s="1002"/>
      <c r="BR67" s="1002"/>
      <c r="BS67" s="1002"/>
      <c r="BT67" s="1002"/>
      <c r="BU67" s="1002"/>
      <c r="BV67" s="1002"/>
      <c r="BW67" s="1002"/>
      <c r="BX67" s="1002"/>
      <c r="BY67" s="1002"/>
      <c r="BZ67" s="1002"/>
      <c r="CA67" s="1002"/>
      <c r="CB67" s="1002"/>
      <c r="CC67" s="1002"/>
      <c r="CD67" s="1002"/>
      <c r="CE67" s="1002"/>
      <c r="CF67" s="1002"/>
      <c r="CG67" s="1002"/>
      <c r="CH67" s="1002"/>
      <c r="CI67" s="1005">
        <f t="shared" si="66"/>
        <v>1</v>
      </c>
      <c r="CJ67" s="1002">
        <f t="shared" si="67"/>
        <v>20000000</v>
      </c>
      <c r="CK67" s="1002">
        <f t="shared" si="68"/>
        <v>0</v>
      </c>
      <c r="CL67" s="1002">
        <f t="shared" si="68"/>
        <v>0</v>
      </c>
      <c r="CM67" s="1002">
        <f t="shared" si="68"/>
        <v>0</v>
      </c>
      <c r="CN67" s="1002">
        <f t="shared" si="68"/>
        <v>20000000</v>
      </c>
      <c r="CO67" s="1002">
        <f t="shared" si="68"/>
        <v>0</v>
      </c>
      <c r="CP67" s="1002">
        <f t="shared" si="68"/>
        <v>0</v>
      </c>
      <c r="CQ67" s="1002">
        <f t="shared" si="68"/>
        <v>0</v>
      </c>
      <c r="CR67" s="1002">
        <f t="shared" si="68"/>
        <v>0</v>
      </c>
      <c r="CS67" s="1002">
        <f t="shared" si="68"/>
        <v>0</v>
      </c>
      <c r="CT67" s="1002">
        <f t="shared" si="69"/>
        <v>0</v>
      </c>
      <c r="CU67" s="1002">
        <f t="shared" si="69"/>
        <v>0</v>
      </c>
      <c r="CV67" s="1002">
        <f t="shared" si="69"/>
        <v>0</v>
      </c>
      <c r="CW67" s="1002">
        <f t="shared" si="69"/>
        <v>0</v>
      </c>
      <c r="CX67" s="1002">
        <f t="shared" si="69"/>
        <v>0</v>
      </c>
      <c r="CY67" s="1002">
        <f t="shared" si="69"/>
        <v>0</v>
      </c>
      <c r="CZ67" s="1002">
        <f t="shared" si="69"/>
        <v>0</v>
      </c>
      <c r="DA67" s="1002">
        <f t="shared" si="69"/>
        <v>0</v>
      </c>
      <c r="DB67" s="1002">
        <f t="shared" si="69"/>
        <v>0</v>
      </c>
    </row>
    <row r="68" spans="1:106" ht="49.5" customHeight="1" x14ac:dyDescent="0.25">
      <c r="A68" s="1509"/>
      <c r="B68" s="1494"/>
      <c r="C68" s="1058" t="s">
        <v>4579</v>
      </c>
      <c r="D68" s="1008" t="s">
        <v>4581</v>
      </c>
      <c r="E68" s="1034">
        <v>520</v>
      </c>
      <c r="F68" s="1061" t="s">
        <v>3350</v>
      </c>
      <c r="G68" s="1002">
        <f t="shared" si="60"/>
        <v>20000000</v>
      </c>
      <c r="H68" s="944"/>
      <c r="I68" s="944"/>
      <c r="J68" s="944"/>
      <c r="K68" s="1002">
        <v>20000000</v>
      </c>
      <c r="L68" s="1002"/>
      <c r="M68" s="1002"/>
      <c r="N68" s="1002"/>
      <c r="O68" s="1002"/>
      <c r="P68" s="1002"/>
      <c r="Q68" s="1002"/>
      <c r="R68" s="1002"/>
      <c r="S68" s="1002"/>
      <c r="T68" s="1002"/>
      <c r="U68" s="1002"/>
      <c r="V68" s="1002"/>
      <c r="W68" s="1002"/>
      <c r="X68" s="1002"/>
      <c r="Y68" s="1002"/>
      <c r="Z68" s="203"/>
      <c r="AA68" s="1005">
        <f t="shared" ref="AA68:AA89" si="74">+AB68/G68</f>
        <v>0.25</v>
      </c>
      <c r="AB68" s="1002">
        <f t="shared" si="61"/>
        <v>5000000</v>
      </c>
      <c r="AC68" s="1002"/>
      <c r="AD68" s="1002"/>
      <c r="AE68" s="1002"/>
      <c r="AF68" s="1002">
        <f>+'[7]ENERO 2016'!$O$757</f>
        <v>5000000</v>
      </c>
      <c r="AG68" s="1002"/>
      <c r="AH68" s="1002"/>
      <c r="AI68" s="1002"/>
      <c r="AJ68" s="1002"/>
      <c r="AK68" s="1002"/>
      <c r="AL68" s="1002"/>
      <c r="AM68" s="1002"/>
      <c r="AN68" s="1002"/>
      <c r="AO68" s="1002"/>
      <c r="AP68" s="1002"/>
      <c r="AQ68" s="1002"/>
      <c r="AR68" s="1002"/>
      <c r="AS68" s="1002"/>
      <c r="AT68" s="1002"/>
      <c r="AU68" s="1005">
        <f t="shared" ref="AU68:AU88" si="75">1-AA68</f>
        <v>0.75</v>
      </c>
      <c r="AV68" s="1002">
        <f t="shared" si="62"/>
        <v>15000000</v>
      </c>
      <c r="AW68" s="1002">
        <f t="shared" si="71"/>
        <v>0</v>
      </c>
      <c r="AX68" s="1002">
        <f t="shared" si="71"/>
        <v>0</v>
      </c>
      <c r="AY68" s="1002">
        <f t="shared" si="71"/>
        <v>0</v>
      </c>
      <c r="AZ68" s="1002">
        <f t="shared" si="71"/>
        <v>15000000</v>
      </c>
      <c r="BA68" s="1002">
        <f t="shared" si="71"/>
        <v>0</v>
      </c>
      <c r="BB68" s="1002">
        <f t="shared" si="71"/>
        <v>0</v>
      </c>
      <c r="BC68" s="1002">
        <f t="shared" si="71"/>
        <v>0</v>
      </c>
      <c r="BD68" s="1002">
        <f t="shared" si="71"/>
        <v>0</v>
      </c>
      <c r="BE68" s="1002">
        <f t="shared" si="71"/>
        <v>0</v>
      </c>
      <c r="BF68" s="1002">
        <f t="shared" si="71"/>
        <v>0</v>
      </c>
      <c r="BG68" s="1002">
        <f t="shared" si="71"/>
        <v>0</v>
      </c>
      <c r="BH68" s="1002">
        <f t="shared" si="71"/>
        <v>0</v>
      </c>
      <c r="BI68" s="1002">
        <f t="shared" si="71"/>
        <v>0</v>
      </c>
      <c r="BJ68" s="1002">
        <f t="shared" si="71"/>
        <v>0</v>
      </c>
      <c r="BK68" s="1002">
        <f t="shared" si="71"/>
        <v>0</v>
      </c>
      <c r="BL68" s="1002">
        <f t="shared" si="71"/>
        <v>0</v>
      </c>
      <c r="BM68" s="1002">
        <f t="shared" si="73"/>
        <v>0</v>
      </c>
      <c r="BN68" s="1002">
        <f t="shared" si="73"/>
        <v>0</v>
      </c>
      <c r="BO68" s="1005">
        <f t="shared" ref="BO68:BO89" si="76">+BP68/G68</f>
        <v>0</v>
      </c>
      <c r="BP68" s="1002">
        <f t="shared" si="65"/>
        <v>0</v>
      </c>
      <c r="BQ68" s="1002"/>
      <c r="BR68" s="1002"/>
      <c r="BS68" s="1002"/>
      <c r="BT68" s="1002"/>
      <c r="BU68" s="1002"/>
      <c r="BV68" s="1002"/>
      <c r="BW68" s="1002"/>
      <c r="BX68" s="1002"/>
      <c r="BY68" s="1002"/>
      <c r="BZ68" s="1002"/>
      <c r="CA68" s="1002"/>
      <c r="CB68" s="1002"/>
      <c r="CC68" s="1002"/>
      <c r="CD68" s="1002"/>
      <c r="CE68" s="1002"/>
      <c r="CF68" s="1002"/>
      <c r="CG68" s="1002"/>
      <c r="CH68" s="1002"/>
      <c r="CI68" s="1005">
        <f t="shared" si="66"/>
        <v>1</v>
      </c>
      <c r="CJ68" s="1002">
        <f t="shared" si="67"/>
        <v>20000000</v>
      </c>
      <c r="CK68" s="1002">
        <f t="shared" si="68"/>
        <v>0</v>
      </c>
      <c r="CL68" s="1002">
        <f t="shared" si="68"/>
        <v>0</v>
      </c>
      <c r="CM68" s="1002">
        <f t="shared" si="68"/>
        <v>0</v>
      </c>
      <c r="CN68" s="1002">
        <f t="shared" si="68"/>
        <v>20000000</v>
      </c>
      <c r="CO68" s="1002">
        <f t="shared" si="68"/>
        <v>0</v>
      </c>
      <c r="CP68" s="1002">
        <f t="shared" si="68"/>
        <v>0</v>
      </c>
      <c r="CQ68" s="1002">
        <f t="shared" si="68"/>
        <v>0</v>
      </c>
      <c r="CR68" s="1002">
        <f t="shared" si="68"/>
        <v>0</v>
      </c>
      <c r="CS68" s="1002">
        <f t="shared" si="68"/>
        <v>0</v>
      </c>
      <c r="CT68" s="1002">
        <f t="shared" si="69"/>
        <v>0</v>
      </c>
      <c r="CU68" s="1002">
        <f t="shared" si="69"/>
        <v>0</v>
      </c>
      <c r="CV68" s="1002">
        <f t="shared" si="69"/>
        <v>0</v>
      </c>
      <c r="CW68" s="1002">
        <f t="shared" si="69"/>
        <v>0</v>
      </c>
      <c r="CX68" s="1002">
        <f t="shared" si="69"/>
        <v>0</v>
      </c>
      <c r="CY68" s="1002">
        <f t="shared" si="69"/>
        <v>0</v>
      </c>
      <c r="CZ68" s="1002">
        <f t="shared" si="69"/>
        <v>0</v>
      </c>
      <c r="DA68" s="1002">
        <f t="shared" si="69"/>
        <v>0</v>
      </c>
      <c r="DB68" s="1002">
        <f t="shared" si="69"/>
        <v>0</v>
      </c>
    </row>
    <row r="69" spans="1:106" ht="53.25" customHeight="1" x14ac:dyDescent="0.25">
      <c r="A69" s="1507" t="s">
        <v>4466</v>
      </c>
      <c r="B69" s="1515" t="s">
        <v>4321</v>
      </c>
      <c r="C69" s="1058" t="s">
        <v>4371</v>
      </c>
      <c r="D69" s="1008" t="s">
        <v>4582</v>
      </c>
      <c r="E69" s="1034">
        <v>520</v>
      </c>
      <c r="F69" s="1061" t="s">
        <v>3350</v>
      </c>
      <c r="G69" s="1002">
        <f t="shared" si="60"/>
        <v>20000000</v>
      </c>
      <c r="H69" s="944"/>
      <c r="I69" s="1002"/>
      <c r="J69" s="1002"/>
      <c r="K69" s="1002">
        <v>20000000</v>
      </c>
      <c r="L69" s="1002"/>
      <c r="M69" s="1002"/>
      <c r="N69" s="1002"/>
      <c r="O69" s="1002"/>
      <c r="P69" s="1002"/>
      <c r="Q69" s="1002"/>
      <c r="R69" s="1002"/>
      <c r="S69" s="1002"/>
      <c r="T69" s="1002"/>
      <c r="U69" s="1002"/>
      <c r="V69" s="1002"/>
      <c r="W69" s="1002"/>
      <c r="X69" s="1002"/>
      <c r="Y69" s="1002"/>
      <c r="Z69" s="203"/>
      <c r="AA69" s="1005">
        <f t="shared" si="74"/>
        <v>0</v>
      </c>
      <c r="AB69" s="1002">
        <f t="shared" si="61"/>
        <v>0</v>
      </c>
      <c r="AC69" s="1002"/>
      <c r="AD69" s="1002"/>
      <c r="AE69" s="1002"/>
      <c r="AF69" s="1002"/>
      <c r="AG69" s="1002"/>
      <c r="AH69" s="1002"/>
      <c r="AI69" s="1002"/>
      <c r="AJ69" s="1002"/>
      <c r="AK69" s="1002"/>
      <c r="AL69" s="1002"/>
      <c r="AM69" s="1002"/>
      <c r="AN69" s="1002"/>
      <c r="AO69" s="1002"/>
      <c r="AP69" s="1002"/>
      <c r="AQ69" s="1002"/>
      <c r="AR69" s="1002"/>
      <c r="AS69" s="1002"/>
      <c r="AT69" s="1002"/>
      <c r="AU69" s="1005">
        <f t="shared" si="75"/>
        <v>1</v>
      </c>
      <c r="AV69" s="1002">
        <f t="shared" si="62"/>
        <v>20000000</v>
      </c>
      <c r="AW69" s="1002">
        <f t="shared" si="71"/>
        <v>0</v>
      </c>
      <c r="AX69" s="1002">
        <f t="shared" si="71"/>
        <v>0</v>
      </c>
      <c r="AY69" s="1002">
        <f>J69-AE69</f>
        <v>0</v>
      </c>
      <c r="AZ69" s="1002">
        <f t="shared" si="63"/>
        <v>20000000</v>
      </c>
      <c r="BA69" s="1002">
        <f t="shared" si="63"/>
        <v>0</v>
      </c>
      <c r="BB69" s="1002">
        <f t="shared" si="63"/>
        <v>0</v>
      </c>
      <c r="BC69" s="1002">
        <f t="shared" si="63"/>
        <v>0</v>
      </c>
      <c r="BD69" s="1002">
        <f t="shared" si="63"/>
        <v>0</v>
      </c>
      <c r="BE69" s="1002">
        <f t="shared" si="63"/>
        <v>0</v>
      </c>
      <c r="BF69" s="1002">
        <f t="shared" si="63"/>
        <v>0</v>
      </c>
      <c r="BG69" s="1002">
        <f t="shared" si="63"/>
        <v>0</v>
      </c>
      <c r="BH69" s="1002">
        <f t="shared" si="63"/>
        <v>0</v>
      </c>
      <c r="BI69" s="1002">
        <f t="shared" si="63"/>
        <v>0</v>
      </c>
      <c r="BJ69" s="1002">
        <f t="shared" si="63"/>
        <v>0</v>
      </c>
      <c r="BK69" s="1002">
        <f t="shared" si="63"/>
        <v>0</v>
      </c>
      <c r="BL69" s="1002"/>
      <c r="BM69" s="1002"/>
      <c r="BN69" s="1002">
        <f t="shared" si="64"/>
        <v>0</v>
      </c>
      <c r="BO69" s="1005">
        <f t="shared" si="76"/>
        <v>0</v>
      </c>
      <c r="BP69" s="1002">
        <f t="shared" si="65"/>
        <v>0</v>
      </c>
      <c r="BQ69" s="1002"/>
      <c r="BR69" s="1002"/>
      <c r="BS69" s="1002"/>
      <c r="BT69" s="1002"/>
      <c r="BU69" s="1002"/>
      <c r="BV69" s="1002"/>
      <c r="BW69" s="1002"/>
      <c r="BX69" s="1002"/>
      <c r="BY69" s="1002"/>
      <c r="BZ69" s="1002"/>
      <c r="CA69" s="1002"/>
      <c r="CB69" s="1002"/>
      <c r="CC69" s="1002"/>
      <c r="CD69" s="1002"/>
      <c r="CE69" s="1002"/>
      <c r="CF69" s="1002"/>
      <c r="CG69" s="1002"/>
      <c r="CH69" s="1002"/>
      <c r="CI69" s="1005">
        <f t="shared" si="66"/>
        <v>1</v>
      </c>
      <c r="CJ69" s="1002">
        <f t="shared" si="67"/>
        <v>20000000</v>
      </c>
      <c r="CK69" s="1002">
        <f t="shared" si="68"/>
        <v>0</v>
      </c>
      <c r="CL69" s="1002">
        <f t="shared" si="68"/>
        <v>0</v>
      </c>
      <c r="CM69" s="1002">
        <f t="shared" si="68"/>
        <v>0</v>
      </c>
      <c r="CN69" s="1002">
        <f t="shared" si="68"/>
        <v>20000000</v>
      </c>
      <c r="CO69" s="1002">
        <f t="shared" si="68"/>
        <v>0</v>
      </c>
      <c r="CP69" s="1002">
        <f t="shared" si="68"/>
        <v>0</v>
      </c>
      <c r="CQ69" s="1002">
        <f t="shared" si="72"/>
        <v>0</v>
      </c>
      <c r="CR69" s="1002">
        <f t="shared" si="72"/>
        <v>0</v>
      </c>
      <c r="CS69" s="1002">
        <f t="shared" si="72"/>
        <v>0</v>
      </c>
      <c r="CT69" s="1002">
        <f t="shared" si="69"/>
        <v>0</v>
      </c>
      <c r="CU69" s="1002">
        <f t="shared" si="69"/>
        <v>0</v>
      </c>
      <c r="CV69" s="1002">
        <f t="shared" si="69"/>
        <v>0</v>
      </c>
      <c r="CW69" s="1002">
        <f t="shared" si="70"/>
        <v>0</v>
      </c>
      <c r="CX69" s="1002">
        <f t="shared" si="70"/>
        <v>0</v>
      </c>
      <c r="CY69" s="1002">
        <f t="shared" si="70"/>
        <v>0</v>
      </c>
      <c r="CZ69" s="1002">
        <f t="shared" si="70"/>
        <v>0</v>
      </c>
      <c r="DA69" s="1030">
        <f t="shared" si="70"/>
        <v>0</v>
      </c>
      <c r="DB69" s="1002">
        <f t="shared" si="70"/>
        <v>0</v>
      </c>
    </row>
    <row r="70" spans="1:106" ht="39.75" customHeight="1" x14ac:dyDescent="0.25">
      <c r="A70" s="1508"/>
      <c r="B70" s="1516"/>
      <c r="C70" s="1058" t="s">
        <v>4372</v>
      </c>
      <c r="D70" s="1008" t="s">
        <v>4528</v>
      </c>
      <c r="E70" s="1034">
        <v>520</v>
      </c>
      <c r="F70" s="1061" t="s">
        <v>3350</v>
      </c>
      <c r="G70" s="1002">
        <f t="shared" si="60"/>
        <v>20000000</v>
      </c>
      <c r="H70" s="944"/>
      <c r="I70" s="1002"/>
      <c r="J70" s="1002"/>
      <c r="K70" s="1002">
        <v>20000000</v>
      </c>
      <c r="L70" s="1002"/>
      <c r="M70" s="1002"/>
      <c r="N70" s="1002"/>
      <c r="O70" s="1002"/>
      <c r="P70" s="1002"/>
      <c r="Q70" s="1002"/>
      <c r="R70" s="1002"/>
      <c r="S70" s="1002"/>
      <c r="T70" s="1002"/>
      <c r="U70" s="1002"/>
      <c r="V70" s="1002"/>
      <c r="W70" s="1002"/>
      <c r="X70" s="1002"/>
      <c r="Y70" s="1002"/>
      <c r="Z70" s="203"/>
      <c r="AA70" s="1005">
        <f t="shared" si="74"/>
        <v>1</v>
      </c>
      <c r="AB70" s="1002">
        <f t="shared" si="61"/>
        <v>20000000</v>
      </c>
      <c r="AC70" s="1002"/>
      <c r="AD70" s="1002"/>
      <c r="AE70" s="1002"/>
      <c r="AF70" s="1002">
        <f>+'[7]ENERO 2016'!$O$771</f>
        <v>20000000</v>
      </c>
      <c r="AG70" s="1002"/>
      <c r="AH70" s="1002"/>
      <c r="AI70" s="1002"/>
      <c r="AJ70" s="1002"/>
      <c r="AK70" s="1002"/>
      <c r="AL70" s="1002"/>
      <c r="AM70" s="1002"/>
      <c r="AN70" s="1002"/>
      <c r="AO70" s="1002"/>
      <c r="AP70" s="1002"/>
      <c r="AQ70" s="1002"/>
      <c r="AR70" s="1002"/>
      <c r="AS70" s="1002"/>
      <c r="AT70" s="1002"/>
      <c r="AU70" s="1005">
        <f t="shared" si="75"/>
        <v>0</v>
      </c>
      <c r="AV70" s="1002">
        <f t="shared" si="62"/>
        <v>0</v>
      </c>
      <c r="AW70" s="1002">
        <f t="shared" si="71"/>
        <v>0</v>
      </c>
      <c r="AX70" s="1002">
        <f t="shared" si="71"/>
        <v>0</v>
      </c>
      <c r="AY70" s="1002">
        <f t="shared" si="71"/>
        <v>0</v>
      </c>
      <c r="AZ70" s="1002">
        <f t="shared" si="63"/>
        <v>0</v>
      </c>
      <c r="BA70" s="1002">
        <f t="shared" si="63"/>
        <v>0</v>
      </c>
      <c r="BB70" s="1002">
        <f t="shared" si="63"/>
        <v>0</v>
      </c>
      <c r="BC70" s="1002">
        <f t="shared" si="63"/>
        <v>0</v>
      </c>
      <c r="BD70" s="1002">
        <f t="shared" si="63"/>
        <v>0</v>
      </c>
      <c r="BE70" s="1002">
        <f t="shared" si="63"/>
        <v>0</v>
      </c>
      <c r="BF70" s="1002">
        <f t="shared" si="63"/>
        <v>0</v>
      </c>
      <c r="BG70" s="1002">
        <f t="shared" si="63"/>
        <v>0</v>
      </c>
      <c r="BH70" s="1002">
        <f t="shared" si="63"/>
        <v>0</v>
      </c>
      <c r="BI70" s="1002">
        <f t="shared" si="63"/>
        <v>0</v>
      </c>
      <c r="BJ70" s="1002">
        <f t="shared" si="63"/>
        <v>0</v>
      </c>
      <c r="BK70" s="1002">
        <f t="shared" si="63"/>
        <v>0</v>
      </c>
      <c r="BL70" s="1002"/>
      <c r="BM70" s="1002"/>
      <c r="BN70" s="1002">
        <f t="shared" si="64"/>
        <v>0</v>
      </c>
      <c r="BO70" s="1005">
        <f t="shared" si="76"/>
        <v>0.89853749999999999</v>
      </c>
      <c r="BP70" s="1002">
        <f t="shared" si="65"/>
        <v>17970750</v>
      </c>
      <c r="BQ70" s="1002"/>
      <c r="BR70" s="1002"/>
      <c r="BS70" s="1002"/>
      <c r="BT70" s="1002">
        <f>+'[7]ENERO 2016'!$H$769</f>
        <v>17970750</v>
      </c>
      <c r="BU70" s="1002"/>
      <c r="BV70" s="1002"/>
      <c r="BW70" s="1002"/>
      <c r="BX70" s="1002"/>
      <c r="BY70" s="1002"/>
      <c r="BZ70" s="1002"/>
      <c r="CA70" s="1002"/>
      <c r="CB70" s="1002"/>
      <c r="CC70" s="1002"/>
      <c r="CD70" s="1002"/>
      <c r="CE70" s="1002"/>
      <c r="CF70" s="1002"/>
      <c r="CG70" s="1002"/>
      <c r="CH70" s="1002"/>
      <c r="CI70" s="1005">
        <f t="shared" si="66"/>
        <v>0.10146250000000001</v>
      </c>
      <c r="CJ70" s="1002">
        <f t="shared" si="67"/>
        <v>2029250</v>
      </c>
      <c r="CK70" s="1002">
        <f t="shared" si="68"/>
        <v>0</v>
      </c>
      <c r="CL70" s="1002">
        <f t="shared" si="68"/>
        <v>0</v>
      </c>
      <c r="CM70" s="1002">
        <f t="shared" si="68"/>
        <v>0</v>
      </c>
      <c r="CN70" s="1002">
        <f t="shared" si="68"/>
        <v>2029250</v>
      </c>
      <c r="CO70" s="1002">
        <f t="shared" si="68"/>
        <v>0</v>
      </c>
      <c r="CP70" s="1002">
        <f t="shared" si="68"/>
        <v>0</v>
      </c>
      <c r="CQ70" s="1002">
        <f t="shared" si="72"/>
        <v>0</v>
      </c>
      <c r="CR70" s="1002">
        <f t="shared" si="72"/>
        <v>0</v>
      </c>
      <c r="CS70" s="1002">
        <f t="shared" si="72"/>
        <v>0</v>
      </c>
      <c r="CT70" s="1002">
        <f t="shared" si="69"/>
        <v>0</v>
      </c>
      <c r="CU70" s="1002">
        <f t="shared" si="69"/>
        <v>0</v>
      </c>
      <c r="CV70" s="1002">
        <f t="shared" si="69"/>
        <v>0</v>
      </c>
      <c r="CW70" s="1002">
        <f t="shared" si="70"/>
        <v>0</v>
      </c>
      <c r="CX70" s="1002">
        <f t="shared" si="70"/>
        <v>0</v>
      </c>
      <c r="CY70" s="1002">
        <f t="shared" si="70"/>
        <v>0</v>
      </c>
      <c r="CZ70" s="1002">
        <f t="shared" si="70"/>
        <v>0</v>
      </c>
      <c r="DA70" s="1030">
        <f t="shared" si="70"/>
        <v>0</v>
      </c>
      <c r="DB70" s="1002">
        <f t="shared" si="70"/>
        <v>0</v>
      </c>
    </row>
    <row r="71" spans="1:106" ht="33.75" customHeight="1" x14ac:dyDescent="0.25">
      <c r="A71" s="1508"/>
      <c r="B71" s="1516"/>
      <c r="C71" s="1058" t="s">
        <v>4373</v>
      </c>
      <c r="D71" s="1008" t="s">
        <v>4529</v>
      </c>
      <c r="E71" s="1034">
        <v>520</v>
      </c>
      <c r="F71" s="1061" t="s">
        <v>4451</v>
      </c>
      <c r="G71" s="1002">
        <f t="shared" si="60"/>
        <v>3000000</v>
      </c>
      <c r="H71" s="944"/>
      <c r="I71" s="1002"/>
      <c r="J71" s="1002"/>
      <c r="K71" s="1002"/>
      <c r="L71" s="1002"/>
      <c r="M71" s="1002"/>
      <c r="N71" s="1002"/>
      <c r="O71" s="1002"/>
      <c r="P71" s="1002"/>
      <c r="Q71" s="1002"/>
      <c r="R71" s="1002"/>
      <c r="S71" s="1002"/>
      <c r="T71" s="1002"/>
      <c r="U71" s="1002"/>
      <c r="V71" s="1002"/>
      <c r="W71" s="1002"/>
      <c r="X71" s="1002"/>
      <c r="Y71" s="1002">
        <v>3000000</v>
      </c>
      <c r="Z71" s="203"/>
      <c r="AA71" s="1005">
        <f t="shared" si="74"/>
        <v>0</v>
      </c>
      <c r="AB71" s="1002">
        <f t="shared" si="61"/>
        <v>0</v>
      </c>
      <c r="AC71" s="1002"/>
      <c r="AD71" s="1002"/>
      <c r="AE71" s="1002"/>
      <c r="AF71" s="1002"/>
      <c r="AG71" s="1002"/>
      <c r="AH71" s="1002"/>
      <c r="AI71" s="1002"/>
      <c r="AJ71" s="1002"/>
      <c r="AK71" s="1002"/>
      <c r="AL71" s="1002"/>
      <c r="AM71" s="1002"/>
      <c r="AN71" s="1002"/>
      <c r="AO71" s="1002"/>
      <c r="AP71" s="1002"/>
      <c r="AQ71" s="1002"/>
      <c r="AR71" s="1002"/>
      <c r="AS71" s="1002"/>
      <c r="AT71" s="1002"/>
      <c r="AU71" s="1005">
        <f t="shared" si="75"/>
        <v>1</v>
      </c>
      <c r="AV71" s="1002">
        <f t="shared" si="62"/>
        <v>3000000</v>
      </c>
      <c r="AW71" s="1002">
        <f t="shared" si="71"/>
        <v>0</v>
      </c>
      <c r="AX71" s="1002">
        <f t="shared" si="71"/>
        <v>0</v>
      </c>
      <c r="AY71" s="1002">
        <f t="shared" si="71"/>
        <v>0</v>
      </c>
      <c r="AZ71" s="1002">
        <f t="shared" si="63"/>
        <v>0</v>
      </c>
      <c r="BA71" s="1002">
        <f t="shared" si="63"/>
        <v>0</v>
      </c>
      <c r="BB71" s="1002">
        <f t="shared" si="63"/>
        <v>0</v>
      </c>
      <c r="BC71" s="1002">
        <f t="shared" si="63"/>
        <v>0</v>
      </c>
      <c r="BD71" s="1002">
        <f t="shared" si="63"/>
        <v>0</v>
      </c>
      <c r="BE71" s="1002">
        <f t="shared" si="63"/>
        <v>0</v>
      </c>
      <c r="BF71" s="1002">
        <f t="shared" si="63"/>
        <v>0</v>
      </c>
      <c r="BG71" s="1002">
        <f t="shared" si="63"/>
        <v>0</v>
      </c>
      <c r="BH71" s="1002">
        <f t="shared" si="63"/>
        <v>0</v>
      </c>
      <c r="BI71" s="1002">
        <f t="shared" si="63"/>
        <v>0</v>
      </c>
      <c r="BJ71" s="1002">
        <f t="shared" si="63"/>
        <v>0</v>
      </c>
      <c r="BK71" s="1002">
        <f t="shared" si="63"/>
        <v>0</v>
      </c>
      <c r="BL71" s="1002"/>
      <c r="BM71" s="1002"/>
      <c r="BN71" s="1002">
        <f t="shared" si="64"/>
        <v>3000000</v>
      </c>
      <c r="BO71" s="1005">
        <f t="shared" si="76"/>
        <v>0</v>
      </c>
      <c r="BP71" s="1002">
        <f t="shared" si="65"/>
        <v>0</v>
      </c>
      <c r="BQ71" s="1002"/>
      <c r="BR71" s="1002"/>
      <c r="BS71" s="1002"/>
      <c r="BT71" s="1002"/>
      <c r="BU71" s="1002"/>
      <c r="BV71" s="1002"/>
      <c r="BW71" s="1002"/>
      <c r="BX71" s="1002"/>
      <c r="BY71" s="1002"/>
      <c r="BZ71" s="1002"/>
      <c r="CA71" s="1002"/>
      <c r="CB71" s="1002"/>
      <c r="CC71" s="1002"/>
      <c r="CD71" s="1002"/>
      <c r="CE71" s="1002"/>
      <c r="CF71" s="1002"/>
      <c r="CG71" s="1002"/>
      <c r="CH71" s="1002"/>
      <c r="CI71" s="1005">
        <f t="shared" si="66"/>
        <v>1</v>
      </c>
      <c r="CJ71" s="1002">
        <f t="shared" si="67"/>
        <v>3000000</v>
      </c>
      <c r="CK71" s="1002">
        <f t="shared" si="68"/>
        <v>0</v>
      </c>
      <c r="CL71" s="1002">
        <f t="shared" si="68"/>
        <v>0</v>
      </c>
      <c r="CM71" s="1002">
        <f t="shared" si="68"/>
        <v>0</v>
      </c>
      <c r="CN71" s="1002">
        <f t="shared" si="68"/>
        <v>0</v>
      </c>
      <c r="CO71" s="1002">
        <f t="shared" si="68"/>
        <v>0</v>
      </c>
      <c r="CP71" s="1002">
        <f t="shared" si="68"/>
        <v>0</v>
      </c>
      <c r="CQ71" s="1002">
        <f t="shared" si="72"/>
        <v>0</v>
      </c>
      <c r="CR71" s="1002">
        <f t="shared" si="72"/>
        <v>0</v>
      </c>
      <c r="CS71" s="1002">
        <f t="shared" si="72"/>
        <v>0</v>
      </c>
      <c r="CT71" s="1002">
        <f t="shared" si="69"/>
        <v>0</v>
      </c>
      <c r="CU71" s="1002">
        <f t="shared" si="69"/>
        <v>0</v>
      </c>
      <c r="CV71" s="1002">
        <f t="shared" si="69"/>
        <v>0</v>
      </c>
      <c r="CW71" s="1002">
        <f t="shared" si="70"/>
        <v>0</v>
      </c>
      <c r="CX71" s="1002">
        <f t="shared" si="70"/>
        <v>0</v>
      </c>
      <c r="CY71" s="1002">
        <f t="shared" si="70"/>
        <v>0</v>
      </c>
      <c r="CZ71" s="1002">
        <f t="shared" si="70"/>
        <v>0</v>
      </c>
      <c r="DA71" s="1030">
        <f t="shared" si="70"/>
        <v>0</v>
      </c>
      <c r="DB71" s="1002">
        <f t="shared" si="70"/>
        <v>3000000</v>
      </c>
    </row>
    <row r="72" spans="1:106" ht="49.5" customHeight="1" x14ac:dyDescent="0.25">
      <c r="A72" s="1508"/>
      <c r="B72" s="1516"/>
      <c r="C72" s="1058" t="s">
        <v>4583</v>
      </c>
      <c r="D72" s="1008" t="s">
        <v>4587</v>
      </c>
      <c r="E72" s="1034">
        <v>520</v>
      </c>
      <c r="F72" s="1061" t="s">
        <v>3350</v>
      </c>
      <c r="G72" s="1002">
        <f t="shared" si="60"/>
        <v>5000000</v>
      </c>
      <c r="H72" s="944"/>
      <c r="I72" s="1002"/>
      <c r="J72" s="1002"/>
      <c r="K72" s="1002">
        <v>5000000</v>
      </c>
      <c r="L72" s="1002"/>
      <c r="M72" s="1002"/>
      <c r="N72" s="1002"/>
      <c r="O72" s="1002"/>
      <c r="P72" s="1002"/>
      <c r="Q72" s="1002"/>
      <c r="R72" s="1002"/>
      <c r="S72" s="1002"/>
      <c r="T72" s="1002"/>
      <c r="U72" s="1002"/>
      <c r="V72" s="1002"/>
      <c r="W72" s="1002"/>
      <c r="X72" s="1002"/>
      <c r="Y72" s="1002"/>
      <c r="Z72" s="203"/>
      <c r="AA72" s="1005">
        <f t="shared" si="74"/>
        <v>0</v>
      </c>
      <c r="AB72" s="1002">
        <f t="shared" si="61"/>
        <v>0</v>
      </c>
      <c r="AC72" s="1002"/>
      <c r="AD72" s="1002"/>
      <c r="AE72" s="1002"/>
      <c r="AF72" s="1002"/>
      <c r="AG72" s="1002"/>
      <c r="AH72" s="1002"/>
      <c r="AI72" s="1002"/>
      <c r="AJ72" s="1002"/>
      <c r="AK72" s="1002"/>
      <c r="AL72" s="1002"/>
      <c r="AM72" s="1002"/>
      <c r="AN72" s="1002"/>
      <c r="AO72" s="1002"/>
      <c r="AP72" s="1002"/>
      <c r="AQ72" s="1002"/>
      <c r="AR72" s="1002"/>
      <c r="AS72" s="1002"/>
      <c r="AT72" s="1002"/>
      <c r="AU72" s="1005">
        <f t="shared" si="75"/>
        <v>1</v>
      </c>
      <c r="AV72" s="1002">
        <f t="shared" si="62"/>
        <v>5000000</v>
      </c>
      <c r="AW72" s="1002">
        <f t="shared" si="71"/>
        <v>0</v>
      </c>
      <c r="AX72" s="1002">
        <f t="shared" si="71"/>
        <v>0</v>
      </c>
      <c r="AY72" s="1002">
        <f t="shared" si="71"/>
        <v>0</v>
      </c>
      <c r="AZ72" s="1002">
        <f t="shared" si="63"/>
        <v>5000000</v>
      </c>
      <c r="BA72" s="1002"/>
      <c r="BB72" s="1002"/>
      <c r="BC72" s="1002"/>
      <c r="BD72" s="1002"/>
      <c r="BE72" s="1002"/>
      <c r="BF72" s="1002">
        <f t="shared" si="63"/>
        <v>0</v>
      </c>
      <c r="BG72" s="1002">
        <f t="shared" si="63"/>
        <v>0</v>
      </c>
      <c r="BH72" s="1002">
        <f t="shared" si="63"/>
        <v>0</v>
      </c>
      <c r="BI72" s="1002"/>
      <c r="BJ72" s="1002">
        <f t="shared" si="63"/>
        <v>0</v>
      </c>
      <c r="BK72" s="1002">
        <f t="shared" si="63"/>
        <v>0</v>
      </c>
      <c r="BL72" s="1002"/>
      <c r="BM72" s="1002"/>
      <c r="BN72" s="1002">
        <f t="shared" si="64"/>
        <v>0</v>
      </c>
      <c r="BO72" s="1005">
        <f t="shared" si="76"/>
        <v>0</v>
      </c>
      <c r="BP72" s="1002">
        <f t="shared" si="65"/>
        <v>0</v>
      </c>
      <c r="BQ72" s="1002"/>
      <c r="BR72" s="1002"/>
      <c r="BS72" s="1002"/>
      <c r="BT72" s="1002"/>
      <c r="BU72" s="1002"/>
      <c r="BV72" s="1002"/>
      <c r="BW72" s="1002"/>
      <c r="BX72" s="1002"/>
      <c r="BY72" s="1002"/>
      <c r="BZ72" s="1002"/>
      <c r="CA72" s="1002"/>
      <c r="CB72" s="1002"/>
      <c r="CC72" s="1002"/>
      <c r="CD72" s="1002"/>
      <c r="CE72" s="1002"/>
      <c r="CF72" s="1002"/>
      <c r="CG72" s="1002"/>
      <c r="CH72" s="1002"/>
      <c r="CI72" s="1005">
        <f t="shared" si="66"/>
        <v>1</v>
      </c>
      <c r="CJ72" s="1002">
        <f t="shared" si="67"/>
        <v>5000000</v>
      </c>
      <c r="CK72" s="1002">
        <f t="shared" si="68"/>
        <v>0</v>
      </c>
      <c r="CL72" s="1002">
        <f t="shared" si="68"/>
        <v>0</v>
      </c>
      <c r="CM72" s="1002">
        <f t="shared" si="68"/>
        <v>0</v>
      </c>
      <c r="CN72" s="1002">
        <f t="shared" si="68"/>
        <v>5000000</v>
      </c>
      <c r="CO72" s="1002"/>
      <c r="CP72" s="1002"/>
      <c r="CQ72" s="1002"/>
      <c r="CR72" s="1002"/>
      <c r="CS72" s="1002"/>
      <c r="CT72" s="1002">
        <f t="shared" si="69"/>
        <v>0</v>
      </c>
      <c r="CU72" s="1002">
        <f t="shared" si="69"/>
        <v>0</v>
      </c>
      <c r="CV72" s="1002">
        <f t="shared" si="69"/>
        <v>0</v>
      </c>
      <c r="CW72" s="1002"/>
      <c r="CX72" s="1002">
        <f t="shared" si="70"/>
        <v>0</v>
      </c>
      <c r="CY72" s="1002">
        <f t="shared" si="70"/>
        <v>0</v>
      </c>
      <c r="CZ72" s="1002"/>
      <c r="DA72" s="1030"/>
      <c r="DB72" s="1002">
        <f t="shared" si="70"/>
        <v>0</v>
      </c>
    </row>
    <row r="73" spans="1:106" ht="33.75" customHeight="1" x14ac:dyDescent="0.25">
      <c r="A73" s="1508"/>
      <c r="B73" s="1516"/>
      <c r="C73" s="1058" t="s">
        <v>4584</v>
      </c>
      <c r="D73" s="1008" t="s">
        <v>4588</v>
      </c>
      <c r="E73" s="1034">
        <v>520</v>
      </c>
      <c r="F73" s="1061" t="s">
        <v>3350</v>
      </c>
      <c r="G73" s="1002">
        <f t="shared" si="60"/>
        <v>5000000</v>
      </c>
      <c r="H73" s="944"/>
      <c r="I73" s="1002"/>
      <c r="J73" s="1002"/>
      <c r="K73" s="1002">
        <v>5000000</v>
      </c>
      <c r="L73" s="1002"/>
      <c r="M73" s="1002"/>
      <c r="N73" s="1002"/>
      <c r="O73" s="1002"/>
      <c r="P73" s="1002"/>
      <c r="Q73" s="1002"/>
      <c r="R73" s="1002"/>
      <c r="S73" s="1002"/>
      <c r="T73" s="1002"/>
      <c r="U73" s="1002"/>
      <c r="V73" s="1002"/>
      <c r="W73" s="1002"/>
      <c r="X73" s="1002"/>
      <c r="Y73" s="1002"/>
      <c r="Z73" s="203"/>
      <c r="AA73" s="1005">
        <f t="shared" si="74"/>
        <v>0</v>
      </c>
      <c r="AB73" s="1002">
        <f t="shared" si="61"/>
        <v>0</v>
      </c>
      <c r="AC73" s="1002"/>
      <c r="AD73" s="1002"/>
      <c r="AE73" s="1002"/>
      <c r="AF73" s="1002"/>
      <c r="AG73" s="1002"/>
      <c r="AH73" s="1002"/>
      <c r="AI73" s="1002"/>
      <c r="AJ73" s="1002"/>
      <c r="AK73" s="1002"/>
      <c r="AL73" s="1002"/>
      <c r="AM73" s="1002"/>
      <c r="AN73" s="1002"/>
      <c r="AO73" s="1002"/>
      <c r="AP73" s="1002"/>
      <c r="AQ73" s="1002"/>
      <c r="AR73" s="1002"/>
      <c r="AS73" s="1002"/>
      <c r="AT73" s="1002"/>
      <c r="AU73" s="1005">
        <f t="shared" si="75"/>
        <v>1</v>
      </c>
      <c r="AV73" s="1002">
        <f t="shared" si="62"/>
        <v>5000000</v>
      </c>
      <c r="AW73" s="1002">
        <f t="shared" si="71"/>
        <v>0</v>
      </c>
      <c r="AX73" s="1002">
        <f t="shared" si="71"/>
        <v>0</v>
      </c>
      <c r="AY73" s="1002">
        <f t="shared" si="71"/>
        <v>0</v>
      </c>
      <c r="AZ73" s="1002">
        <f t="shared" ref="AZ73:BF88" si="77">+K73-AF73</f>
        <v>5000000</v>
      </c>
      <c r="BA73" s="1002"/>
      <c r="BB73" s="1002"/>
      <c r="BC73" s="1002"/>
      <c r="BD73" s="1002"/>
      <c r="BE73" s="1002"/>
      <c r="BF73" s="1002">
        <f t="shared" ref="BF73:BN88" si="78">+Q73-AL73</f>
        <v>0</v>
      </c>
      <c r="BG73" s="1002">
        <f t="shared" si="78"/>
        <v>0</v>
      </c>
      <c r="BH73" s="1002">
        <f t="shared" si="78"/>
        <v>0</v>
      </c>
      <c r="BI73" s="1002"/>
      <c r="BJ73" s="1002">
        <f t="shared" ref="BJ73:BM82" si="79">+U73-AP73</f>
        <v>0</v>
      </c>
      <c r="BK73" s="1002">
        <f t="shared" si="79"/>
        <v>0</v>
      </c>
      <c r="BL73" s="1002"/>
      <c r="BM73" s="1002"/>
      <c r="BN73" s="1002">
        <f t="shared" si="64"/>
        <v>0</v>
      </c>
      <c r="BO73" s="1005">
        <f t="shared" si="76"/>
        <v>0</v>
      </c>
      <c r="BP73" s="1002">
        <f t="shared" si="65"/>
        <v>0</v>
      </c>
      <c r="BQ73" s="1002"/>
      <c r="BR73" s="1002"/>
      <c r="BS73" s="1002"/>
      <c r="BT73" s="1002"/>
      <c r="BU73" s="1002"/>
      <c r="BV73" s="1002"/>
      <c r="BW73" s="1002"/>
      <c r="BX73" s="1002"/>
      <c r="BY73" s="1002"/>
      <c r="BZ73" s="1002"/>
      <c r="CA73" s="1002"/>
      <c r="CB73" s="1002"/>
      <c r="CC73" s="1002"/>
      <c r="CD73" s="1002"/>
      <c r="CE73" s="1002"/>
      <c r="CF73" s="1002"/>
      <c r="CG73" s="1002"/>
      <c r="CH73" s="1002"/>
      <c r="CI73" s="1005">
        <f t="shared" si="66"/>
        <v>1</v>
      </c>
      <c r="CJ73" s="1002">
        <f t="shared" si="67"/>
        <v>5000000</v>
      </c>
      <c r="CK73" s="1002">
        <f t="shared" ref="CK73:CS88" si="80">H73-BQ73</f>
        <v>0</v>
      </c>
      <c r="CL73" s="1002">
        <f t="shared" si="80"/>
        <v>0</v>
      </c>
      <c r="CM73" s="1002">
        <f t="shared" si="80"/>
        <v>0</v>
      </c>
      <c r="CN73" s="1002">
        <f t="shared" si="80"/>
        <v>5000000</v>
      </c>
      <c r="CO73" s="1002"/>
      <c r="CP73" s="1002"/>
      <c r="CQ73" s="1002"/>
      <c r="CR73" s="1002"/>
      <c r="CS73" s="1002"/>
      <c r="CT73" s="1002">
        <f t="shared" si="69"/>
        <v>0</v>
      </c>
      <c r="CU73" s="1002">
        <f t="shared" si="69"/>
        <v>0</v>
      </c>
      <c r="CV73" s="1002">
        <f t="shared" si="69"/>
        <v>0</v>
      </c>
      <c r="CW73" s="1002"/>
      <c r="CX73" s="1002">
        <f t="shared" si="70"/>
        <v>0</v>
      </c>
      <c r="CY73" s="1002">
        <f t="shared" si="70"/>
        <v>0</v>
      </c>
      <c r="CZ73" s="1002"/>
      <c r="DA73" s="1030"/>
      <c r="DB73" s="1002">
        <f t="shared" si="70"/>
        <v>0</v>
      </c>
    </row>
    <row r="74" spans="1:106" ht="33.75" customHeight="1" x14ac:dyDescent="0.25">
      <c r="A74" s="1508"/>
      <c r="B74" s="1516"/>
      <c r="C74" s="1058" t="s">
        <v>4585</v>
      </c>
      <c r="D74" s="1008" t="s">
        <v>4589</v>
      </c>
      <c r="E74" s="1034">
        <v>520</v>
      </c>
      <c r="F74" s="1061" t="s">
        <v>3350</v>
      </c>
      <c r="G74" s="1002">
        <f t="shared" si="60"/>
        <v>5000000</v>
      </c>
      <c r="H74" s="944"/>
      <c r="I74" s="1002"/>
      <c r="J74" s="1002"/>
      <c r="K74" s="1002">
        <v>5000000</v>
      </c>
      <c r="L74" s="1002"/>
      <c r="M74" s="1002"/>
      <c r="N74" s="1002"/>
      <c r="O74" s="1002"/>
      <c r="P74" s="1002"/>
      <c r="Q74" s="1002"/>
      <c r="R74" s="1002"/>
      <c r="S74" s="1002"/>
      <c r="T74" s="1002"/>
      <c r="U74" s="1002"/>
      <c r="V74" s="1002"/>
      <c r="W74" s="1002"/>
      <c r="X74" s="1002"/>
      <c r="Y74" s="1002"/>
      <c r="Z74" s="203"/>
      <c r="AA74" s="1005">
        <f t="shared" si="74"/>
        <v>0</v>
      </c>
      <c r="AB74" s="1002">
        <f t="shared" si="61"/>
        <v>0</v>
      </c>
      <c r="AC74" s="1002"/>
      <c r="AD74" s="1002"/>
      <c r="AE74" s="1002"/>
      <c r="AF74" s="1002"/>
      <c r="AG74" s="1002"/>
      <c r="AH74" s="1002"/>
      <c r="AI74" s="1002"/>
      <c r="AJ74" s="1002"/>
      <c r="AK74" s="1002"/>
      <c r="AL74" s="1002"/>
      <c r="AM74" s="1002"/>
      <c r="AN74" s="1002"/>
      <c r="AO74" s="1002"/>
      <c r="AP74" s="1002"/>
      <c r="AQ74" s="1002"/>
      <c r="AR74" s="1002"/>
      <c r="AS74" s="1002"/>
      <c r="AT74" s="1002"/>
      <c r="AU74" s="1005">
        <f t="shared" si="75"/>
        <v>1</v>
      </c>
      <c r="AV74" s="1002">
        <f t="shared" si="62"/>
        <v>5000000</v>
      </c>
      <c r="AW74" s="1002">
        <f t="shared" si="71"/>
        <v>0</v>
      </c>
      <c r="AX74" s="1002">
        <f t="shared" si="71"/>
        <v>0</v>
      </c>
      <c r="AY74" s="1002">
        <f t="shared" si="71"/>
        <v>0</v>
      </c>
      <c r="AZ74" s="1002">
        <f t="shared" si="77"/>
        <v>5000000</v>
      </c>
      <c r="BA74" s="1002"/>
      <c r="BB74" s="1002"/>
      <c r="BC74" s="1002"/>
      <c r="BD74" s="1002"/>
      <c r="BE74" s="1002"/>
      <c r="BF74" s="1002">
        <f t="shared" si="78"/>
        <v>0</v>
      </c>
      <c r="BG74" s="1002">
        <f t="shared" si="78"/>
        <v>0</v>
      </c>
      <c r="BH74" s="1002">
        <f t="shared" si="78"/>
        <v>0</v>
      </c>
      <c r="BI74" s="1002"/>
      <c r="BJ74" s="1002">
        <f t="shared" si="79"/>
        <v>0</v>
      </c>
      <c r="BK74" s="1002">
        <f t="shared" si="79"/>
        <v>0</v>
      </c>
      <c r="BL74" s="1002"/>
      <c r="BM74" s="1002"/>
      <c r="BN74" s="1002">
        <f t="shared" si="64"/>
        <v>0</v>
      </c>
      <c r="BO74" s="1005">
        <f t="shared" si="76"/>
        <v>0</v>
      </c>
      <c r="BP74" s="1002">
        <f t="shared" si="65"/>
        <v>0</v>
      </c>
      <c r="BQ74" s="1002"/>
      <c r="BR74" s="1002"/>
      <c r="BS74" s="1002"/>
      <c r="BT74" s="1002"/>
      <c r="BU74" s="1002"/>
      <c r="BV74" s="1002"/>
      <c r="BW74" s="1002"/>
      <c r="BX74" s="1002"/>
      <c r="BY74" s="1002"/>
      <c r="BZ74" s="1002"/>
      <c r="CA74" s="1002"/>
      <c r="CB74" s="1002"/>
      <c r="CC74" s="1002"/>
      <c r="CD74" s="1002"/>
      <c r="CE74" s="1002"/>
      <c r="CF74" s="1002"/>
      <c r="CG74" s="1002"/>
      <c r="CH74" s="1002"/>
      <c r="CI74" s="1005">
        <f t="shared" si="66"/>
        <v>1</v>
      </c>
      <c r="CJ74" s="1002">
        <f t="shared" si="67"/>
        <v>5000000</v>
      </c>
      <c r="CK74" s="1002">
        <f t="shared" si="80"/>
        <v>0</v>
      </c>
      <c r="CL74" s="1002">
        <f t="shared" si="80"/>
        <v>0</v>
      </c>
      <c r="CM74" s="1002">
        <f t="shared" si="80"/>
        <v>0</v>
      </c>
      <c r="CN74" s="1002">
        <f t="shared" si="80"/>
        <v>5000000</v>
      </c>
      <c r="CO74" s="1002"/>
      <c r="CP74" s="1002"/>
      <c r="CQ74" s="1002"/>
      <c r="CR74" s="1002"/>
      <c r="CS74" s="1002"/>
      <c r="CT74" s="1002">
        <f t="shared" si="69"/>
        <v>0</v>
      </c>
      <c r="CU74" s="1002">
        <f t="shared" si="69"/>
        <v>0</v>
      </c>
      <c r="CV74" s="1002">
        <f t="shared" si="69"/>
        <v>0</v>
      </c>
      <c r="CW74" s="1002"/>
      <c r="CX74" s="1002">
        <f t="shared" si="70"/>
        <v>0</v>
      </c>
      <c r="CY74" s="1002">
        <f t="shared" si="70"/>
        <v>0</v>
      </c>
      <c r="CZ74" s="1002"/>
      <c r="DA74" s="1030"/>
      <c r="DB74" s="1002">
        <f t="shared" si="70"/>
        <v>0</v>
      </c>
    </row>
    <row r="75" spans="1:106" ht="33.75" customHeight="1" x14ac:dyDescent="0.25">
      <c r="A75" s="1508"/>
      <c r="B75" s="1517"/>
      <c r="C75" s="1058" t="s">
        <v>4586</v>
      </c>
      <c r="D75" s="1008" t="s">
        <v>4590</v>
      </c>
      <c r="E75" s="1034">
        <v>520</v>
      </c>
      <c r="F75" s="1061" t="s">
        <v>3350</v>
      </c>
      <c r="G75" s="1002">
        <f t="shared" si="60"/>
        <v>5000000</v>
      </c>
      <c r="H75" s="944"/>
      <c r="I75" s="1002"/>
      <c r="J75" s="1002"/>
      <c r="K75" s="1002">
        <v>5000000</v>
      </c>
      <c r="L75" s="1002"/>
      <c r="M75" s="1002"/>
      <c r="N75" s="1002"/>
      <c r="O75" s="1002"/>
      <c r="P75" s="1002"/>
      <c r="Q75" s="1002"/>
      <c r="R75" s="1002"/>
      <c r="S75" s="1002"/>
      <c r="T75" s="1002"/>
      <c r="U75" s="1002"/>
      <c r="V75" s="1002"/>
      <c r="W75" s="1002"/>
      <c r="X75" s="1002"/>
      <c r="Y75" s="1002"/>
      <c r="Z75" s="203"/>
      <c r="AA75" s="1005">
        <f t="shared" si="74"/>
        <v>0</v>
      </c>
      <c r="AB75" s="1002">
        <f t="shared" si="61"/>
        <v>0</v>
      </c>
      <c r="AC75" s="1002"/>
      <c r="AD75" s="1002"/>
      <c r="AE75" s="1002"/>
      <c r="AF75" s="1002"/>
      <c r="AG75" s="1002"/>
      <c r="AH75" s="1002"/>
      <c r="AI75" s="1002"/>
      <c r="AJ75" s="1002"/>
      <c r="AK75" s="1002"/>
      <c r="AL75" s="1002"/>
      <c r="AM75" s="1002"/>
      <c r="AN75" s="1002"/>
      <c r="AO75" s="1002"/>
      <c r="AP75" s="1002"/>
      <c r="AQ75" s="1002"/>
      <c r="AR75" s="1002"/>
      <c r="AS75" s="1002"/>
      <c r="AT75" s="1002"/>
      <c r="AU75" s="1005">
        <f t="shared" si="75"/>
        <v>1</v>
      </c>
      <c r="AV75" s="1002">
        <f t="shared" si="62"/>
        <v>5000000</v>
      </c>
      <c r="AW75" s="1002">
        <f t="shared" si="71"/>
        <v>0</v>
      </c>
      <c r="AX75" s="1002">
        <f t="shared" si="71"/>
        <v>0</v>
      </c>
      <c r="AY75" s="1002">
        <f t="shared" si="71"/>
        <v>0</v>
      </c>
      <c r="AZ75" s="1002">
        <f t="shared" si="77"/>
        <v>5000000</v>
      </c>
      <c r="BA75" s="1002"/>
      <c r="BB75" s="1002"/>
      <c r="BC75" s="1002"/>
      <c r="BD75" s="1002"/>
      <c r="BE75" s="1002"/>
      <c r="BF75" s="1002">
        <f t="shared" si="78"/>
        <v>0</v>
      </c>
      <c r="BG75" s="1002">
        <f t="shared" si="78"/>
        <v>0</v>
      </c>
      <c r="BH75" s="1002">
        <f t="shared" si="78"/>
        <v>0</v>
      </c>
      <c r="BI75" s="1002"/>
      <c r="BJ75" s="1002">
        <f t="shared" si="79"/>
        <v>0</v>
      </c>
      <c r="BK75" s="1002">
        <f t="shared" si="79"/>
        <v>0</v>
      </c>
      <c r="BL75" s="1002"/>
      <c r="BM75" s="1002"/>
      <c r="BN75" s="1002">
        <f t="shared" si="64"/>
        <v>0</v>
      </c>
      <c r="BO75" s="1005">
        <f t="shared" si="76"/>
        <v>0</v>
      </c>
      <c r="BP75" s="1002">
        <f t="shared" si="65"/>
        <v>0</v>
      </c>
      <c r="BQ75" s="1002"/>
      <c r="BR75" s="1002"/>
      <c r="BS75" s="1002"/>
      <c r="BT75" s="1002"/>
      <c r="BU75" s="1002"/>
      <c r="BV75" s="1002"/>
      <c r="BW75" s="1002"/>
      <c r="BX75" s="1002"/>
      <c r="BY75" s="1002"/>
      <c r="BZ75" s="1002"/>
      <c r="CA75" s="1002"/>
      <c r="CB75" s="1002"/>
      <c r="CC75" s="1002"/>
      <c r="CD75" s="1002"/>
      <c r="CE75" s="1002"/>
      <c r="CF75" s="1002"/>
      <c r="CG75" s="1002"/>
      <c r="CH75" s="1002"/>
      <c r="CI75" s="1005">
        <f t="shared" si="66"/>
        <v>1</v>
      </c>
      <c r="CJ75" s="1002">
        <f t="shared" si="67"/>
        <v>5000000</v>
      </c>
      <c r="CK75" s="1002">
        <f t="shared" si="80"/>
        <v>0</v>
      </c>
      <c r="CL75" s="1002">
        <f t="shared" si="80"/>
        <v>0</v>
      </c>
      <c r="CM75" s="1002">
        <f t="shared" si="80"/>
        <v>0</v>
      </c>
      <c r="CN75" s="1002">
        <f t="shared" si="80"/>
        <v>5000000</v>
      </c>
      <c r="CO75" s="1002"/>
      <c r="CP75" s="1002"/>
      <c r="CQ75" s="1002"/>
      <c r="CR75" s="1002"/>
      <c r="CS75" s="1002"/>
      <c r="CT75" s="1002">
        <f t="shared" si="69"/>
        <v>0</v>
      </c>
      <c r="CU75" s="1002">
        <f t="shared" si="69"/>
        <v>0</v>
      </c>
      <c r="CV75" s="1002">
        <f t="shared" si="69"/>
        <v>0</v>
      </c>
      <c r="CW75" s="1002"/>
      <c r="CX75" s="1002">
        <f t="shared" si="70"/>
        <v>0</v>
      </c>
      <c r="CY75" s="1002">
        <f t="shared" si="70"/>
        <v>0</v>
      </c>
      <c r="CZ75" s="1002"/>
      <c r="DA75" s="1030"/>
      <c r="DB75" s="1002">
        <f t="shared" si="70"/>
        <v>0</v>
      </c>
    </row>
    <row r="76" spans="1:106" ht="51" customHeight="1" x14ac:dyDescent="0.25">
      <c r="A76" s="1508"/>
      <c r="B76" s="1492" t="s">
        <v>4322</v>
      </c>
      <c r="C76" s="1058" t="s">
        <v>4374</v>
      </c>
      <c r="D76" s="1008" t="s">
        <v>4530</v>
      </c>
      <c r="E76" s="1034">
        <v>520</v>
      </c>
      <c r="F76" s="1061" t="s">
        <v>3350</v>
      </c>
      <c r="G76" s="1002">
        <f t="shared" si="60"/>
        <v>10000000</v>
      </c>
      <c r="H76" s="944"/>
      <c r="I76" s="1002"/>
      <c r="J76" s="1002"/>
      <c r="K76" s="1002">
        <v>10000000</v>
      </c>
      <c r="L76" s="1002"/>
      <c r="M76" s="1002"/>
      <c r="N76" s="1002"/>
      <c r="O76" s="1002"/>
      <c r="P76" s="1002"/>
      <c r="Q76" s="1002"/>
      <c r="R76" s="1002"/>
      <c r="S76" s="1007"/>
      <c r="T76" s="1002"/>
      <c r="U76" s="1002"/>
      <c r="V76" s="1002"/>
      <c r="W76" s="1002"/>
      <c r="X76" s="1002"/>
      <c r="Y76" s="1002"/>
      <c r="Z76" s="203"/>
      <c r="AA76" s="1005">
        <f t="shared" si="74"/>
        <v>0</v>
      </c>
      <c r="AB76" s="1002">
        <f t="shared" si="61"/>
        <v>0</v>
      </c>
      <c r="AC76" s="1002"/>
      <c r="AD76" s="1002"/>
      <c r="AE76" s="1002"/>
      <c r="AF76" s="1002"/>
      <c r="AG76" s="1002"/>
      <c r="AH76" s="1002"/>
      <c r="AI76" s="1002"/>
      <c r="AJ76" s="1002"/>
      <c r="AK76" s="1002"/>
      <c r="AL76" s="1002"/>
      <c r="AM76" s="1002"/>
      <c r="AN76" s="1002"/>
      <c r="AO76" s="1002"/>
      <c r="AP76" s="1002"/>
      <c r="AQ76" s="1002"/>
      <c r="AR76" s="1002"/>
      <c r="AS76" s="1002"/>
      <c r="AT76" s="1002"/>
      <c r="AU76" s="1005">
        <f t="shared" si="75"/>
        <v>1</v>
      </c>
      <c r="AV76" s="1002">
        <f t="shared" si="62"/>
        <v>10000000</v>
      </c>
      <c r="AW76" s="1002">
        <f t="shared" si="71"/>
        <v>0</v>
      </c>
      <c r="AX76" s="1002">
        <f t="shared" si="71"/>
        <v>0</v>
      </c>
      <c r="AY76" s="1002">
        <f t="shared" si="71"/>
        <v>0</v>
      </c>
      <c r="AZ76" s="1002">
        <f t="shared" si="77"/>
        <v>10000000</v>
      </c>
      <c r="BA76" s="1002">
        <f t="shared" si="77"/>
        <v>0</v>
      </c>
      <c r="BB76" s="1002">
        <f t="shared" si="77"/>
        <v>0</v>
      </c>
      <c r="BC76" s="1002">
        <f t="shared" si="77"/>
        <v>0</v>
      </c>
      <c r="BD76" s="1002">
        <f t="shared" si="77"/>
        <v>0</v>
      </c>
      <c r="BE76" s="1002">
        <f t="shared" si="77"/>
        <v>0</v>
      </c>
      <c r="BF76" s="1002">
        <f t="shared" si="78"/>
        <v>0</v>
      </c>
      <c r="BG76" s="1002">
        <f t="shared" si="78"/>
        <v>0</v>
      </c>
      <c r="BH76" s="1002">
        <f t="shared" si="78"/>
        <v>0</v>
      </c>
      <c r="BI76" s="1002">
        <f t="shared" si="78"/>
        <v>0</v>
      </c>
      <c r="BJ76" s="1002">
        <f t="shared" si="79"/>
        <v>0</v>
      </c>
      <c r="BK76" s="1002">
        <f t="shared" si="79"/>
        <v>0</v>
      </c>
      <c r="BL76" s="1002"/>
      <c r="BM76" s="1002"/>
      <c r="BN76" s="1002">
        <f t="shared" si="64"/>
        <v>0</v>
      </c>
      <c r="BO76" s="1005">
        <f t="shared" si="76"/>
        <v>0</v>
      </c>
      <c r="BP76" s="1002">
        <f t="shared" si="65"/>
        <v>0</v>
      </c>
      <c r="BQ76" s="1002"/>
      <c r="BR76" s="1002"/>
      <c r="BS76" s="1002"/>
      <c r="BT76" s="1002"/>
      <c r="BU76" s="1002"/>
      <c r="BV76" s="1002"/>
      <c r="BW76" s="1002"/>
      <c r="BX76" s="1002"/>
      <c r="BY76" s="1002"/>
      <c r="BZ76" s="1002"/>
      <c r="CA76" s="1002"/>
      <c r="CB76" s="1002"/>
      <c r="CC76" s="1002"/>
      <c r="CD76" s="1002"/>
      <c r="CE76" s="1002"/>
      <c r="CF76" s="1002"/>
      <c r="CG76" s="1002"/>
      <c r="CH76" s="1002"/>
      <c r="CI76" s="1005">
        <f t="shared" si="66"/>
        <v>1</v>
      </c>
      <c r="CJ76" s="1002">
        <f t="shared" si="67"/>
        <v>10000000</v>
      </c>
      <c r="CK76" s="1002">
        <f t="shared" si="80"/>
        <v>0</v>
      </c>
      <c r="CL76" s="1002">
        <f t="shared" si="80"/>
        <v>0</v>
      </c>
      <c r="CM76" s="1002">
        <f t="shared" si="80"/>
        <v>0</v>
      </c>
      <c r="CN76" s="1002">
        <f t="shared" si="80"/>
        <v>10000000</v>
      </c>
      <c r="CO76" s="1002">
        <f t="shared" si="80"/>
        <v>0</v>
      </c>
      <c r="CP76" s="1002">
        <f t="shared" si="80"/>
        <v>0</v>
      </c>
      <c r="CQ76" s="1002">
        <f t="shared" si="72"/>
        <v>0</v>
      </c>
      <c r="CR76" s="1002">
        <f t="shared" si="72"/>
        <v>0</v>
      </c>
      <c r="CS76" s="1002">
        <f t="shared" si="72"/>
        <v>0</v>
      </c>
      <c r="CT76" s="1002">
        <f t="shared" si="69"/>
        <v>0</v>
      </c>
      <c r="CU76" s="1002">
        <f t="shared" si="69"/>
        <v>0</v>
      </c>
      <c r="CV76" s="1002">
        <f t="shared" si="69"/>
        <v>0</v>
      </c>
      <c r="CW76" s="1002">
        <f t="shared" si="70"/>
        <v>0</v>
      </c>
      <c r="CX76" s="1002">
        <f t="shared" si="70"/>
        <v>0</v>
      </c>
      <c r="CY76" s="1002">
        <f t="shared" si="70"/>
        <v>0</v>
      </c>
      <c r="CZ76" s="1002">
        <f t="shared" si="70"/>
        <v>0</v>
      </c>
      <c r="DA76" s="1030">
        <f t="shared" si="70"/>
        <v>0</v>
      </c>
      <c r="DB76" s="1002">
        <f t="shared" si="70"/>
        <v>0</v>
      </c>
    </row>
    <row r="77" spans="1:106" ht="48.75" customHeight="1" x14ac:dyDescent="0.25">
      <c r="A77" s="1508"/>
      <c r="B77" s="1494"/>
      <c r="C77" s="1058" t="s">
        <v>4375</v>
      </c>
      <c r="D77" s="1008" t="s">
        <v>4531</v>
      </c>
      <c r="E77" s="1034">
        <v>520</v>
      </c>
      <c r="F77" s="1061" t="s">
        <v>3350</v>
      </c>
      <c r="G77" s="1002">
        <f t="shared" si="60"/>
        <v>10000000</v>
      </c>
      <c r="H77" s="944"/>
      <c r="I77" s="944"/>
      <c r="J77" s="944"/>
      <c r="K77" s="1002">
        <v>10000000</v>
      </c>
      <c r="L77" s="944"/>
      <c r="M77" s="944"/>
      <c r="N77" s="944"/>
      <c r="O77" s="944"/>
      <c r="P77" s="944"/>
      <c r="Q77" s="149"/>
      <c r="R77" s="944"/>
      <c r="S77" s="1007"/>
      <c r="T77" s="944"/>
      <c r="U77" s="944"/>
      <c r="V77" s="944"/>
      <c r="W77" s="944"/>
      <c r="X77" s="944"/>
      <c r="Y77" s="984"/>
      <c r="Z77" s="203"/>
      <c r="AA77" s="1005">
        <f t="shared" si="74"/>
        <v>0</v>
      </c>
      <c r="AB77" s="1002">
        <f t="shared" si="61"/>
        <v>0</v>
      </c>
      <c r="AC77" s="1002"/>
      <c r="AD77" s="1002"/>
      <c r="AE77" s="1002"/>
      <c r="AF77" s="1002"/>
      <c r="AG77" s="1002"/>
      <c r="AH77" s="1002"/>
      <c r="AI77" s="1002"/>
      <c r="AJ77" s="1002"/>
      <c r="AK77" s="1002"/>
      <c r="AL77" s="1002"/>
      <c r="AM77" s="1002"/>
      <c r="AN77" s="1002"/>
      <c r="AO77" s="1002"/>
      <c r="AP77" s="1002"/>
      <c r="AQ77" s="1002"/>
      <c r="AR77" s="1002"/>
      <c r="AS77" s="1002"/>
      <c r="AT77" s="1002"/>
      <c r="AU77" s="1005">
        <f t="shared" si="75"/>
        <v>1</v>
      </c>
      <c r="AV77" s="1002">
        <f t="shared" si="62"/>
        <v>10000000</v>
      </c>
      <c r="AW77" s="1002">
        <f t="shared" si="71"/>
        <v>0</v>
      </c>
      <c r="AX77" s="1002">
        <f t="shared" si="71"/>
        <v>0</v>
      </c>
      <c r="AY77" s="1002">
        <f t="shared" si="71"/>
        <v>0</v>
      </c>
      <c r="AZ77" s="1002">
        <f t="shared" si="77"/>
        <v>10000000</v>
      </c>
      <c r="BA77" s="1002">
        <f t="shared" si="77"/>
        <v>0</v>
      </c>
      <c r="BB77" s="1002">
        <f t="shared" si="77"/>
        <v>0</v>
      </c>
      <c r="BC77" s="1002">
        <f t="shared" si="77"/>
        <v>0</v>
      </c>
      <c r="BD77" s="1002">
        <f t="shared" si="77"/>
        <v>0</v>
      </c>
      <c r="BE77" s="1002">
        <f t="shared" si="77"/>
        <v>0</v>
      </c>
      <c r="BF77" s="1002">
        <f t="shared" si="78"/>
        <v>0</v>
      </c>
      <c r="BG77" s="1002">
        <f t="shared" si="78"/>
        <v>0</v>
      </c>
      <c r="BH77" s="1002">
        <f t="shared" si="78"/>
        <v>0</v>
      </c>
      <c r="BI77" s="1002">
        <f t="shared" si="78"/>
        <v>0</v>
      </c>
      <c r="BJ77" s="1002">
        <f t="shared" si="79"/>
        <v>0</v>
      </c>
      <c r="BK77" s="1002">
        <f t="shared" si="79"/>
        <v>0</v>
      </c>
      <c r="BL77" s="1002"/>
      <c r="BM77" s="1002"/>
      <c r="BN77" s="1002">
        <f t="shared" si="64"/>
        <v>0</v>
      </c>
      <c r="BO77" s="1005">
        <f t="shared" si="76"/>
        <v>0</v>
      </c>
      <c r="BP77" s="1002">
        <f t="shared" si="65"/>
        <v>0</v>
      </c>
      <c r="BQ77" s="1002"/>
      <c r="BR77" s="1002"/>
      <c r="BS77" s="1002"/>
      <c r="BT77" s="1002"/>
      <c r="BU77" s="1002"/>
      <c r="BV77" s="1002"/>
      <c r="BW77" s="1002"/>
      <c r="BX77" s="1002"/>
      <c r="BY77" s="1002"/>
      <c r="BZ77" s="1002"/>
      <c r="CA77" s="1002"/>
      <c r="CB77" s="1002"/>
      <c r="CC77" s="1002"/>
      <c r="CD77" s="1002"/>
      <c r="CE77" s="1002"/>
      <c r="CF77" s="1002"/>
      <c r="CG77" s="1002"/>
      <c r="CH77" s="1002"/>
      <c r="CI77" s="1005">
        <f t="shared" si="66"/>
        <v>1</v>
      </c>
      <c r="CJ77" s="1002">
        <f t="shared" si="67"/>
        <v>10000000</v>
      </c>
      <c r="CK77" s="1002">
        <f t="shared" si="80"/>
        <v>0</v>
      </c>
      <c r="CL77" s="1002">
        <f t="shared" si="80"/>
        <v>0</v>
      </c>
      <c r="CM77" s="1002">
        <f t="shared" si="80"/>
        <v>0</v>
      </c>
      <c r="CN77" s="1002">
        <f t="shared" si="80"/>
        <v>10000000</v>
      </c>
      <c r="CO77" s="1002">
        <f t="shared" si="80"/>
        <v>0</v>
      </c>
      <c r="CP77" s="1002">
        <f t="shared" si="80"/>
        <v>0</v>
      </c>
      <c r="CQ77" s="1002">
        <f t="shared" si="72"/>
        <v>0</v>
      </c>
      <c r="CR77" s="1002">
        <f t="shared" si="72"/>
        <v>0</v>
      </c>
      <c r="CS77" s="1002">
        <f t="shared" si="72"/>
        <v>0</v>
      </c>
      <c r="CT77" s="1002">
        <f t="shared" si="69"/>
        <v>0</v>
      </c>
      <c r="CU77" s="1002">
        <f t="shared" si="69"/>
        <v>0</v>
      </c>
      <c r="CV77" s="1002">
        <f t="shared" si="69"/>
        <v>0</v>
      </c>
      <c r="CW77" s="1002">
        <f t="shared" si="70"/>
        <v>0</v>
      </c>
      <c r="CX77" s="1002">
        <f t="shared" si="70"/>
        <v>0</v>
      </c>
      <c r="CY77" s="1002">
        <f t="shared" si="70"/>
        <v>0</v>
      </c>
      <c r="CZ77" s="1002">
        <f t="shared" si="70"/>
        <v>0</v>
      </c>
      <c r="DA77" s="1030">
        <f t="shared" si="70"/>
        <v>0</v>
      </c>
      <c r="DB77" s="1002">
        <f t="shared" si="70"/>
        <v>0</v>
      </c>
    </row>
    <row r="78" spans="1:106" ht="49.5" customHeight="1" x14ac:dyDescent="0.25">
      <c r="A78" s="1508"/>
      <c r="B78" s="1492" t="s">
        <v>4323</v>
      </c>
      <c r="C78" s="1058" t="s">
        <v>4376</v>
      </c>
      <c r="D78" s="1038" t="s">
        <v>4532</v>
      </c>
      <c r="E78" s="1034">
        <v>520</v>
      </c>
      <c r="F78" s="1063" t="s">
        <v>3350</v>
      </c>
      <c r="G78" s="1002">
        <f t="shared" si="60"/>
        <v>10000000</v>
      </c>
      <c r="H78" s="944"/>
      <c r="I78" s="944"/>
      <c r="J78" s="944"/>
      <c r="K78" s="1007">
        <v>10000000</v>
      </c>
      <c r="L78" s="944"/>
      <c r="M78" s="944"/>
      <c r="N78" s="944"/>
      <c r="O78" s="944"/>
      <c r="P78" s="944"/>
      <c r="Q78" s="149"/>
      <c r="R78" s="944"/>
      <c r="S78" s="1007"/>
      <c r="T78" s="944"/>
      <c r="U78" s="944"/>
      <c r="V78" s="944"/>
      <c r="W78" s="944"/>
      <c r="X78" s="944"/>
      <c r="Y78" s="984"/>
      <c r="Z78" s="203"/>
      <c r="AA78" s="1005">
        <f t="shared" si="74"/>
        <v>1</v>
      </c>
      <c r="AB78" s="1002">
        <f t="shared" si="61"/>
        <v>10000000</v>
      </c>
      <c r="AC78" s="1002"/>
      <c r="AD78" s="1002"/>
      <c r="AE78" s="1002"/>
      <c r="AF78" s="1002">
        <f>+'[7]ENERO 2016'!$O$816</f>
        <v>10000000</v>
      </c>
      <c r="AG78" s="1002"/>
      <c r="AH78" s="1002"/>
      <c r="AI78" s="1002"/>
      <c r="AJ78" s="1002"/>
      <c r="AK78" s="1002"/>
      <c r="AL78" s="1002"/>
      <c r="AM78" s="1002"/>
      <c r="AN78" s="1002"/>
      <c r="AO78" s="1002"/>
      <c r="AP78" s="1002"/>
      <c r="AQ78" s="1002"/>
      <c r="AR78" s="1002"/>
      <c r="AS78" s="1002"/>
      <c r="AT78" s="1002"/>
      <c r="AU78" s="1005">
        <f t="shared" si="75"/>
        <v>0</v>
      </c>
      <c r="AV78" s="1002">
        <f t="shared" si="62"/>
        <v>0</v>
      </c>
      <c r="AW78" s="1002">
        <f t="shared" si="71"/>
        <v>0</v>
      </c>
      <c r="AX78" s="1002">
        <f t="shared" si="71"/>
        <v>0</v>
      </c>
      <c r="AY78" s="1002">
        <f t="shared" si="71"/>
        <v>0</v>
      </c>
      <c r="AZ78" s="1002">
        <f t="shared" si="77"/>
        <v>0</v>
      </c>
      <c r="BA78" s="1002">
        <f t="shared" si="77"/>
        <v>0</v>
      </c>
      <c r="BB78" s="1002">
        <f t="shared" si="77"/>
        <v>0</v>
      </c>
      <c r="BC78" s="1002">
        <f t="shared" si="77"/>
        <v>0</v>
      </c>
      <c r="BD78" s="1002">
        <f t="shared" si="77"/>
        <v>0</v>
      </c>
      <c r="BE78" s="1002">
        <f t="shared" si="77"/>
        <v>0</v>
      </c>
      <c r="BF78" s="1002">
        <f t="shared" si="78"/>
        <v>0</v>
      </c>
      <c r="BG78" s="1002">
        <f t="shared" si="78"/>
        <v>0</v>
      </c>
      <c r="BH78" s="1002">
        <f t="shared" si="78"/>
        <v>0</v>
      </c>
      <c r="BI78" s="1002">
        <f t="shared" si="78"/>
        <v>0</v>
      </c>
      <c r="BJ78" s="1002">
        <f t="shared" si="79"/>
        <v>0</v>
      </c>
      <c r="BK78" s="1002">
        <f t="shared" si="79"/>
        <v>0</v>
      </c>
      <c r="BL78" s="1002"/>
      <c r="BM78" s="1002"/>
      <c r="BN78" s="1002">
        <f t="shared" si="64"/>
        <v>0</v>
      </c>
      <c r="BO78" s="1005">
        <f t="shared" si="76"/>
        <v>0</v>
      </c>
      <c r="BP78" s="1002">
        <f t="shared" si="65"/>
        <v>0</v>
      </c>
      <c r="BQ78" s="1002"/>
      <c r="BR78" s="1002"/>
      <c r="BS78" s="1002"/>
      <c r="BT78" s="1002"/>
      <c r="BU78" s="1002"/>
      <c r="BV78" s="1002"/>
      <c r="BW78" s="1002"/>
      <c r="BX78" s="1002"/>
      <c r="BY78" s="1002"/>
      <c r="BZ78" s="1002"/>
      <c r="CA78" s="1002"/>
      <c r="CB78" s="1002"/>
      <c r="CC78" s="1002"/>
      <c r="CD78" s="1002"/>
      <c r="CE78" s="1002"/>
      <c r="CF78" s="1002"/>
      <c r="CG78" s="1002"/>
      <c r="CH78" s="1002"/>
      <c r="CI78" s="1005">
        <f t="shared" si="66"/>
        <v>1</v>
      </c>
      <c r="CJ78" s="1002">
        <f t="shared" si="67"/>
        <v>10000000</v>
      </c>
      <c r="CK78" s="1002">
        <f t="shared" si="80"/>
        <v>0</v>
      </c>
      <c r="CL78" s="1002">
        <f t="shared" si="80"/>
        <v>0</v>
      </c>
      <c r="CM78" s="1002">
        <f t="shared" si="80"/>
        <v>0</v>
      </c>
      <c r="CN78" s="1002">
        <f t="shared" si="80"/>
        <v>10000000</v>
      </c>
      <c r="CO78" s="1002">
        <f t="shared" si="80"/>
        <v>0</v>
      </c>
      <c r="CP78" s="1002">
        <f t="shared" si="80"/>
        <v>0</v>
      </c>
      <c r="CQ78" s="1002">
        <f t="shared" si="72"/>
        <v>0</v>
      </c>
      <c r="CR78" s="1002">
        <f t="shared" si="72"/>
        <v>0</v>
      </c>
      <c r="CS78" s="1002">
        <f t="shared" si="72"/>
        <v>0</v>
      </c>
      <c r="CT78" s="1002">
        <f t="shared" si="69"/>
        <v>0</v>
      </c>
      <c r="CU78" s="1002">
        <f t="shared" si="69"/>
        <v>0</v>
      </c>
      <c r="CV78" s="1002">
        <f t="shared" si="69"/>
        <v>0</v>
      </c>
      <c r="CW78" s="1002">
        <f t="shared" si="70"/>
        <v>0</v>
      </c>
      <c r="CX78" s="1002">
        <f t="shared" si="70"/>
        <v>0</v>
      </c>
      <c r="CY78" s="1002">
        <f t="shared" si="70"/>
        <v>0</v>
      </c>
      <c r="CZ78" s="1002">
        <f t="shared" si="70"/>
        <v>0</v>
      </c>
      <c r="DA78" s="1030">
        <f t="shared" si="70"/>
        <v>0</v>
      </c>
      <c r="DB78" s="1002">
        <f t="shared" si="70"/>
        <v>0</v>
      </c>
    </row>
    <row r="79" spans="1:106" ht="36" customHeight="1" x14ac:dyDescent="0.25">
      <c r="A79" s="1508"/>
      <c r="B79" s="1493"/>
      <c r="C79" s="1058" t="s">
        <v>4377</v>
      </c>
      <c r="D79" s="1038" t="s">
        <v>4533</v>
      </c>
      <c r="E79" s="1034">
        <v>520</v>
      </c>
      <c r="F79" s="1063" t="s">
        <v>3350</v>
      </c>
      <c r="G79" s="1002">
        <f t="shared" si="60"/>
        <v>10000000</v>
      </c>
      <c r="H79" s="944"/>
      <c r="I79" s="944"/>
      <c r="J79" s="944"/>
      <c r="K79" s="1007">
        <v>10000000</v>
      </c>
      <c r="L79" s="944"/>
      <c r="M79" s="944"/>
      <c r="N79" s="944"/>
      <c r="O79" s="944"/>
      <c r="P79" s="944"/>
      <c r="Q79" s="149"/>
      <c r="R79" s="944"/>
      <c r="S79" s="1007"/>
      <c r="T79" s="944"/>
      <c r="U79" s="944"/>
      <c r="V79" s="944"/>
      <c r="W79" s="944"/>
      <c r="X79" s="944"/>
      <c r="Y79" s="984"/>
      <c r="Z79" s="203"/>
      <c r="AA79" s="1005">
        <f t="shared" si="74"/>
        <v>0</v>
      </c>
      <c r="AB79" s="1002">
        <f t="shared" si="61"/>
        <v>0</v>
      </c>
      <c r="AC79" s="1002"/>
      <c r="AD79" s="1002"/>
      <c r="AE79" s="1002"/>
      <c r="AF79" s="1002"/>
      <c r="AG79" s="1002"/>
      <c r="AH79" s="1002"/>
      <c r="AI79" s="1002"/>
      <c r="AJ79" s="1002"/>
      <c r="AK79" s="1002"/>
      <c r="AL79" s="1002"/>
      <c r="AM79" s="1002"/>
      <c r="AN79" s="1002"/>
      <c r="AO79" s="1002"/>
      <c r="AP79" s="1002"/>
      <c r="AQ79" s="1002"/>
      <c r="AR79" s="1002"/>
      <c r="AS79" s="1002"/>
      <c r="AT79" s="1002"/>
      <c r="AU79" s="1005">
        <f t="shared" si="75"/>
        <v>1</v>
      </c>
      <c r="AV79" s="1002">
        <f t="shared" si="62"/>
        <v>10000000</v>
      </c>
      <c r="AW79" s="1002">
        <f t="shared" si="71"/>
        <v>0</v>
      </c>
      <c r="AX79" s="1002">
        <f t="shared" si="71"/>
        <v>0</v>
      </c>
      <c r="AY79" s="1002">
        <f t="shared" si="71"/>
        <v>0</v>
      </c>
      <c r="AZ79" s="1002">
        <f t="shared" si="77"/>
        <v>10000000</v>
      </c>
      <c r="BA79" s="1002">
        <f t="shared" si="77"/>
        <v>0</v>
      </c>
      <c r="BB79" s="1002">
        <f t="shared" si="77"/>
        <v>0</v>
      </c>
      <c r="BC79" s="1002">
        <f t="shared" si="77"/>
        <v>0</v>
      </c>
      <c r="BD79" s="1002">
        <f t="shared" si="77"/>
        <v>0</v>
      </c>
      <c r="BE79" s="1002">
        <f t="shared" si="77"/>
        <v>0</v>
      </c>
      <c r="BF79" s="1002">
        <f t="shared" si="78"/>
        <v>0</v>
      </c>
      <c r="BG79" s="1002">
        <f t="shared" si="78"/>
        <v>0</v>
      </c>
      <c r="BH79" s="1002">
        <f t="shared" si="78"/>
        <v>0</v>
      </c>
      <c r="BI79" s="1002">
        <f t="shared" si="78"/>
        <v>0</v>
      </c>
      <c r="BJ79" s="1002">
        <f t="shared" si="79"/>
        <v>0</v>
      </c>
      <c r="BK79" s="1002">
        <f t="shared" si="79"/>
        <v>0</v>
      </c>
      <c r="BL79" s="1002"/>
      <c r="BM79" s="1002"/>
      <c r="BN79" s="1002">
        <f t="shared" si="64"/>
        <v>0</v>
      </c>
      <c r="BO79" s="1005">
        <f t="shared" si="76"/>
        <v>0</v>
      </c>
      <c r="BP79" s="1002">
        <f t="shared" si="65"/>
        <v>0</v>
      </c>
      <c r="BQ79" s="1002"/>
      <c r="BR79" s="1002"/>
      <c r="BS79" s="1002"/>
      <c r="BT79" s="1002"/>
      <c r="BU79" s="1002"/>
      <c r="BV79" s="1002"/>
      <c r="BW79" s="1002"/>
      <c r="BX79" s="1002"/>
      <c r="BY79" s="1002"/>
      <c r="BZ79" s="1002"/>
      <c r="CA79" s="1002"/>
      <c r="CB79" s="1002"/>
      <c r="CC79" s="1002"/>
      <c r="CD79" s="1002"/>
      <c r="CE79" s="1002"/>
      <c r="CF79" s="1002"/>
      <c r="CG79" s="1002"/>
      <c r="CH79" s="1002"/>
      <c r="CI79" s="1005">
        <f t="shared" si="66"/>
        <v>1</v>
      </c>
      <c r="CJ79" s="1002">
        <f t="shared" si="67"/>
        <v>10000000</v>
      </c>
      <c r="CK79" s="1002">
        <f t="shared" si="80"/>
        <v>0</v>
      </c>
      <c r="CL79" s="1002">
        <f t="shared" si="80"/>
        <v>0</v>
      </c>
      <c r="CM79" s="1002">
        <f t="shared" si="80"/>
        <v>0</v>
      </c>
      <c r="CN79" s="1002">
        <f t="shared" si="80"/>
        <v>10000000</v>
      </c>
      <c r="CO79" s="1002">
        <f t="shared" si="80"/>
        <v>0</v>
      </c>
      <c r="CP79" s="1002">
        <f>M79-BV79</f>
        <v>0</v>
      </c>
      <c r="CQ79" s="1002">
        <f t="shared" si="72"/>
        <v>0</v>
      </c>
      <c r="CR79" s="1002">
        <f t="shared" si="72"/>
        <v>0</v>
      </c>
      <c r="CS79" s="1002">
        <f>+P79-BY79</f>
        <v>0</v>
      </c>
      <c r="CT79" s="1002">
        <f t="shared" si="69"/>
        <v>0</v>
      </c>
      <c r="CU79" s="1002">
        <f t="shared" si="69"/>
        <v>0</v>
      </c>
      <c r="CV79" s="1002">
        <f t="shared" si="69"/>
        <v>0</v>
      </c>
      <c r="CW79" s="1002">
        <f t="shared" si="70"/>
        <v>0</v>
      </c>
      <c r="CX79" s="1002">
        <f t="shared" si="70"/>
        <v>0</v>
      </c>
      <c r="CY79" s="1002">
        <f t="shared" si="70"/>
        <v>0</v>
      </c>
      <c r="CZ79" s="1002">
        <f t="shared" si="70"/>
        <v>0</v>
      </c>
      <c r="DA79" s="1030">
        <f t="shared" si="70"/>
        <v>0</v>
      </c>
      <c r="DB79" s="1002">
        <f t="shared" si="70"/>
        <v>0</v>
      </c>
    </row>
    <row r="80" spans="1:106" ht="34.5" customHeight="1" x14ac:dyDescent="0.25">
      <c r="A80" s="1508"/>
      <c r="B80" s="1493"/>
      <c r="C80" s="1058" t="s">
        <v>4378</v>
      </c>
      <c r="D80" s="1038" t="s">
        <v>4596</v>
      </c>
      <c r="E80" s="1034">
        <v>520</v>
      </c>
      <c r="F80" s="1063" t="s">
        <v>3350</v>
      </c>
      <c r="G80" s="1002">
        <f t="shared" si="60"/>
        <v>50000000</v>
      </c>
      <c r="H80" s="944"/>
      <c r="I80" s="944"/>
      <c r="J80" s="944"/>
      <c r="K80" s="1002">
        <v>1098558</v>
      </c>
      <c r="L80" s="944"/>
      <c r="M80" s="944"/>
      <c r="N80" s="944"/>
      <c r="O80" s="944"/>
      <c r="P80" s="944"/>
      <c r="Q80" s="149"/>
      <c r="R80" s="944"/>
      <c r="S80" s="1007">
        <v>48901442</v>
      </c>
      <c r="T80" s="944"/>
      <c r="U80" s="944"/>
      <c r="V80" s="944"/>
      <c r="W80" s="944"/>
      <c r="X80" s="944"/>
      <c r="Y80" s="984"/>
      <c r="Z80" s="203"/>
      <c r="AA80" s="1005">
        <f t="shared" si="74"/>
        <v>0</v>
      </c>
      <c r="AB80" s="1002">
        <f t="shared" si="61"/>
        <v>0</v>
      </c>
      <c r="AC80" s="1002"/>
      <c r="AD80" s="1002"/>
      <c r="AE80" s="1002"/>
      <c r="AF80" s="1002"/>
      <c r="AG80" s="1002"/>
      <c r="AH80" s="1002"/>
      <c r="AI80" s="1002"/>
      <c r="AJ80" s="1002"/>
      <c r="AK80" s="1002"/>
      <c r="AL80" s="1002"/>
      <c r="AM80" s="1002"/>
      <c r="AN80" s="1002"/>
      <c r="AO80" s="1002"/>
      <c r="AP80" s="1002"/>
      <c r="AQ80" s="1002"/>
      <c r="AR80" s="1002"/>
      <c r="AS80" s="1002"/>
      <c r="AT80" s="1002"/>
      <c r="AU80" s="1005">
        <f t="shared" si="75"/>
        <v>1</v>
      </c>
      <c r="AV80" s="1002">
        <f t="shared" si="62"/>
        <v>50000000</v>
      </c>
      <c r="AW80" s="1002">
        <f t="shared" si="71"/>
        <v>0</v>
      </c>
      <c r="AX80" s="1002">
        <f t="shared" si="71"/>
        <v>0</v>
      </c>
      <c r="AY80" s="1002">
        <f t="shared" si="71"/>
        <v>0</v>
      </c>
      <c r="AZ80" s="1002">
        <f t="shared" si="77"/>
        <v>1098558</v>
      </c>
      <c r="BA80" s="1002">
        <f t="shared" si="77"/>
        <v>0</v>
      </c>
      <c r="BB80" s="1002">
        <f t="shared" si="77"/>
        <v>0</v>
      </c>
      <c r="BC80" s="1002">
        <f t="shared" si="77"/>
        <v>0</v>
      </c>
      <c r="BD80" s="1002">
        <f t="shared" si="77"/>
        <v>0</v>
      </c>
      <c r="BE80" s="1002">
        <f t="shared" si="77"/>
        <v>0</v>
      </c>
      <c r="BF80" s="1002">
        <f t="shared" si="78"/>
        <v>0</v>
      </c>
      <c r="BG80" s="1002">
        <f t="shared" si="78"/>
        <v>0</v>
      </c>
      <c r="BH80" s="1002">
        <f t="shared" si="78"/>
        <v>48901442</v>
      </c>
      <c r="BI80" s="1002">
        <f t="shared" si="78"/>
        <v>0</v>
      </c>
      <c r="BJ80" s="1002">
        <f t="shared" si="79"/>
        <v>0</v>
      </c>
      <c r="BK80" s="1002">
        <f t="shared" si="79"/>
        <v>0</v>
      </c>
      <c r="BL80" s="1002"/>
      <c r="BM80" s="1002"/>
      <c r="BN80" s="1002">
        <f t="shared" si="64"/>
        <v>0</v>
      </c>
      <c r="BO80" s="1005">
        <f t="shared" si="76"/>
        <v>0</v>
      </c>
      <c r="BP80" s="1002">
        <f t="shared" si="65"/>
        <v>0</v>
      </c>
      <c r="BQ80" s="1002"/>
      <c r="BR80" s="1002"/>
      <c r="BS80" s="1002"/>
      <c r="BT80" s="1002"/>
      <c r="BU80" s="1002"/>
      <c r="BV80" s="1002"/>
      <c r="BW80" s="1002"/>
      <c r="BX80" s="1002"/>
      <c r="BY80" s="1002"/>
      <c r="BZ80" s="1002"/>
      <c r="CA80" s="1002"/>
      <c r="CB80" s="1002"/>
      <c r="CC80" s="1002"/>
      <c r="CD80" s="1002"/>
      <c r="CE80" s="1002"/>
      <c r="CF80" s="1002"/>
      <c r="CG80" s="1002"/>
      <c r="CH80" s="1002"/>
      <c r="CI80" s="1005">
        <f t="shared" si="66"/>
        <v>1</v>
      </c>
      <c r="CJ80" s="1002">
        <f t="shared" si="67"/>
        <v>50000000</v>
      </c>
      <c r="CK80" s="1002">
        <f t="shared" si="80"/>
        <v>0</v>
      </c>
      <c r="CL80" s="1002">
        <f t="shared" si="80"/>
        <v>0</v>
      </c>
      <c r="CM80" s="1002">
        <f t="shared" si="80"/>
        <v>0</v>
      </c>
      <c r="CN80" s="1002">
        <f t="shared" si="80"/>
        <v>1098558</v>
      </c>
      <c r="CO80" s="1002">
        <f t="shared" si="80"/>
        <v>0</v>
      </c>
      <c r="CP80" s="1002">
        <f t="shared" si="80"/>
        <v>0</v>
      </c>
      <c r="CQ80" s="1002">
        <f t="shared" si="72"/>
        <v>0</v>
      </c>
      <c r="CR80" s="1002">
        <f t="shared" si="72"/>
        <v>0</v>
      </c>
      <c r="CS80" s="1002">
        <f t="shared" si="72"/>
        <v>0</v>
      </c>
      <c r="CT80" s="1002">
        <f t="shared" si="69"/>
        <v>0</v>
      </c>
      <c r="CU80" s="1002">
        <f t="shared" si="69"/>
        <v>0</v>
      </c>
      <c r="CV80" s="1002">
        <f t="shared" si="69"/>
        <v>48901442</v>
      </c>
      <c r="CW80" s="1002">
        <f t="shared" si="70"/>
        <v>0</v>
      </c>
      <c r="CX80" s="1002">
        <f t="shared" si="70"/>
        <v>0</v>
      </c>
      <c r="CY80" s="1002">
        <f t="shared" si="70"/>
        <v>0</v>
      </c>
      <c r="CZ80" s="1002">
        <f t="shared" si="70"/>
        <v>0</v>
      </c>
      <c r="DA80" s="1030">
        <f t="shared" si="70"/>
        <v>0</v>
      </c>
      <c r="DB80" s="1002">
        <f t="shared" si="70"/>
        <v>0</v>
      </c>
    </row>
    <row r="81" spans="1:106" ht="34.5" customHeight="1" x14ac:dyDescent="0.25">
      <c r="A81" s="1508"/>
      <c r="B81" s="1494"/>
      <c r="C81" s="1058" t="s">
        <v>4591</v>
      </c>
      <c r="D81" s="1038" t="s">
        <v>4597</v>
      </c>
      <c r="E81" s="1034">
        <v>520</v>
      </c>
      <c r="F81" s="1063" t="s">
        <v>3350</v>
      </c>
      <c r="G81" s="1002">
        <f t="shared" si="60"/>
        <v>10000000</v>
      </c>
      <c r="H81" s="944"/>
      <c r="I81" s="944"/>
      <c r="J81" s="944"/>
      <c r="K81" s="1002">
        <v>10000000</v>
      </c>
      <c r="L81" s="944"/>
      <c r="M81" s="944"/>
      <c r="N81" s="944"/>
      <c r="O81" s="944"/>
      <c r="P81" s="944"/>
      <c r="Q81" s="149"/>
      <c r="R81" s="944"/>
      <c r="S81" s="1007"/>
      <c r="T81" s="944"/>
      <c r="U81" s="944"/>
      <c r="V81" s="944"/>
      <c r="W81" s="944"/>
      <c r="X81" s="944"/>
      <c r="Y81" s="984"/>
      <c r="Z81" s="203"/>
      <c r="AA81" s="1005">
        <f t="shared" si="74"/>
        <v>1</v>
      </c>
      <c r="AB81" s="1002">
        <f t="shared" si="61"/>
        <v>10000000</v>
      </c>
      <c r="AC81" s="1002"/>
      <c r="AD81" s="1002"/>
      <c r="AE81" s="1002"/>
      <c r="AF81" s="1002">
        <f>+'[7]ENERO 2016'!$O$831</f>
        <v>10000000</v>
      </c>
      <c r="AG81" s="1002"/>
      <c r="AH81" s="1002"/>
      <c r="AI81" s="1002"/>
      <c r="AJ81" s="1002"/>
      <c r="AK81" s="1002"/>
      <c r="AL81" s="1002"/>
      <c r="AM81" s="1002"/>
      <c r="AN81" s="1002"/>
      <c r="AO81" s="1002"/>
      <c r="AP81" s="1002"/>
      <c r="AQ81" s="1002"/>
      <c r="AR81" s="1002"/>
      <c r="AS81" s="1002"/>
      <c r="AT81" s="1002"/>
      <c r="AU81" s="1005">
        <f t="shared" si="75"/>
        <v>0</v>
      </c>
      <c r="AV81" s="1002">
        <f t="shared" si="62"/>
        <v>0</v>
      </c>
      <c r="AW81" s="1002">
        <f t="shared" si="71"/>
        <v>0</v>
      </c>
      <c r="AX81" s="1002">
        <f t="shared" si="71"/>
        <v>0</v>
      </c>
      <c r="AY81" s="1002">
        <f t="shared" si="71"/>
        <v>0</v>
      </c>
      <c r="AZ81" s="1002">
        <f t="shared" si="77"/>
        <v>0</v>
      </c>
      <c r="BA81" s="1002">
        <f t="shared" si="77"/>
        <v>0</v>
      </c>
      <c r="BB81" s="1002">
        <f t="shared" si="77"/>
        <v>0</v>
      </c>
      <c r="BC81" s="1002">
        <f t="shared" si="77"/>
        <v>0</v>
      </c>
      <c r="BD81" s="1002">
        <f t="shared" si="77"/>
        <v>0</v>
      </c>
      <c r="BE81" s="1002">
        <f t="shared" si="77"/>
        <v>0</v>
      </c>
      <c r="BF81" s="1002">
        <f t="shared" si="78"/>
        <v>0</v>
      </c>
      <c r="BG81" s="1002">
        <f t="shared" si="78"/>
        <v>0</v>
      </c>
      <c r="BH81" s="1002">
        <f t="shared" si="78"/>
        <v>0</v>
      </c>
      <c r="BI81" s="1002">
        <f t="shared" si="78"/>
        <v>0</v>
      </c>
      <c r="BJ81" s="1002">
        <f t="shared" si="79"/>
        <v>0</v>
      </c>
      <c r="BK81" s="1002">
        <f t="shared" si="79"/>
        <v>0</v>
      </c>
      <c r="BL81" s="1002">
        <f t="shared" si="79"/>
        <v>0</v>
      </c>
      <c r="BM81" s="1002">
        <f t="shared" si="79"/>
        <v>0</v>
      </c>
      <c r="BN81" s="1002">
        <f t="shared" si="64"/>
        <v>0</v>
      </c>
      <c r="BO81" s="1005">
        <f t="shared" si="76"/>
        <v>0</v>
      </c>
      <c r="BP81" s="1002">
        <f t="shared" si="65"/>
        <v>0</v>
      </c>
      <c r="BQ81" s="1002"/>
      <c r="BR81" s="1002"/>
      <c r="BS81" s="1002"/>
      <c r="BT81" s="1002"/>
      <c r="BU81" s="1002"/>
      <c r="BV81" s="1002"/>
      <c r="BW81" s="1002"/>
      <c r="BX81" s="1002"/>
      <c r="BY81" s="1002"/>
      <c r="BZ81" s="1002"/>
      <c r="CA81" s="1002"/>
      <c r="CB81" s="1002"/>
      <c r="CC81" s="1002"/>
      <c r="CD81" s="1002"/>
      <c r="CE81" s="1002"/>
      <c r="CF81" s="1002"/>
      <c r="CG81" s="1002"/>
      <c r="CH81" s="1002"/>
      <c r="CI81" s="1005">
        <f t="shared" si="66"/>
        <v>1</v>
      </c>
      <c r="CJ81" s="1002">
        <f t="shared" si="67"/>
        <v>10000000</v>
      </c>
      <c r="CK81" s="1002">
        <f t="shared" si="80"/>
        <v>0</v>
      </c>
      <c r="CL81" s="1002">
        <f t="shared" si="80"/>
        <v>0</v>
      </c>
      <c r="CM81" s="1002">
        <f t="shared" si="80"/>
        <v>0</v>
      </c>
      <c r="CN81" s="1002">
        <f t="shared" si="80"/>
        <v>10000000</v>
      </c>
      <c r="CO81" s="1002">
        <f t="shared" si="80"/>
        <v>0</v>
      </c>
      <c r="CP81" s="1002">
        <f t="shared" si="80"/>
        <v>0</v>
      </c>
      <c r="CQ81" s="1002">
        <f t="shared" si="80"/>
        <v>0</v>
      </c>
      <c r="CR81" s="1002">
        <f t="shared" si="80"/>
        <v>0</v>
      </c>
      <c r="CS81" s="1002">
        <f t="shared" si="80"/>
        <v>0</v>
      </c>
      <c r="CT81" s="1002">
        <f t="shared" si="69"/>
        <v>0</v>
      </c>
      <c r="CU81" s="1002">
        <f t="shared" si="69"/>
        <v>0</v>
      </c>
      <c r="CV81" s="1002">
        <f t="shared" si="69"/>
        <v>0</v>
      </c>
      <c r="CW81" s="1002">
        <f t="shared" si="69"/>
        <v>0</v>
      </c>
      <c r="CX81" s="1002">
        <f t="shared" si="69"/>
        <v>0</v>
      </c>
      <c r="CY81" s="1002">
        <f t="shared" si="69"/>
        <v>0</v>
      </c>
      <c r="CZ81" s="1002">
        <f t="shared" si="69"/>
        <v>0</v>
      </c>
      <c r="DA81" s="1002">
        <f t="shared" si="69"/>
        <v>0</v>
      </c>
      <c r="DB81" s="1002">
        <f t="shared" si="69"/>
        <v>0</v>
      </c>
    </row>
    <row r="82" spans="1:106" s="203" customFormat="1" ht="49.5" customHeight="1" x14ac:dyDescent="0.25">
      <c r="A82" s="1508" t="s">
        <v>4466</v>
      </c>
      <c r="B82" s="1492" t="s">
        <v>4324</v>
      </c>
      <c r="C82" s="1036" t="s">
        <v>4379</v>
      </c>
      <c r="D82" s="1008" t="s">
        <v>4535</v>
      </c>
      <c r="E82" s="1067">
        <v>520</v>
      </c>
      <c r="F82" s="1063" t="s">
        <v>3350</v>
      </c>
      <c r="G82" s="1030">
        <f t="shared" si="60"/>
        <v>6000000</v>
      </c>
      <c r="H82" s="149"/>
      <c r="I82" s="149"/>
      <c r="J82" s="149"/>
      <c r="K82" s="1030">
        <v>6000000</v>
      </c>
      <c r="L82" s="149"/>
      <c r="M82" s="149"/>
      <c r="N82" s="149"/>
      <c r="O82" s="149"/>
      <c r="P82" s="149"/>
      <c r="Q82" s="149"/>
      <c r="R82" s="149"/>
      <c r="S82" s="1007"/>
      <c r="T82" s="1030"/>
      <c r="U82" s="1030"/>
      <c r="V82" s="1030"/>
      <c r="W82" s="1030"/>
      <c r="X82" s="1030"/>
      <c r="Y82" s="1030"/>
      <c r="AA82" s="1031">
        <f t="shared" si="74"/>
        <v>0</v>
      </c>
      <c r="AB82" s="1030">
        <f t="shared" si="61"/>
        <v>0</v>
      </c>
      <c r="AC82" s="1030"/>
      <c r="AD82" s="1030"/>
      <c r="AE82" s="1030"/>
      <c r="AF82" s="1030"/>
      <c r="AG82" s="1030"/>
      <c r="AH82" s="1030"/>
      <c r="AI82" s="1030"/>
      <c r="AJ82" s="1030"/>
      <c r="AK82" s="1030"/>
      <c r="AL82" s="1030"/>
      <c r="AM82" s="1030"/>
      <c r="AN82" s="1030"/>
      <c r="AO82" s="1030"/>
      <c r="AP82" s="1030"/>
      <c r="AQ82" s="1030"/>
      <c r="AR82" s="1030"/>
      <c r="AS82" s="1030"/>
      <c r="AT82" s="1030"/>
      <c r="AU82" s="1031">
        <f t="shared" si="75"/>
        <v>1</v>
      </c>
      <c r="AV82" s="1030">
        <f t="shared" si="62"/>
        <v>6000000</v>
      </c>
      <c r="AW82" s="1030">
        <f t="shared" si="71"/>
        <v>0</v>
      </c>
      <c r="AX82" s="1030">
        <f t="shared" si="71"/>
        <v>0</v>
      </c>
      <c r="AY82" s="1002">
        <f t="shared" si="71"/>
        <v>0</v>
      </c>
      <c r="AZ82" s="1030">
        <f t="shared" si="77"/>
        <v>6000000</v>
      </c>
      <c r="BA82" s="1030">
        <f t="shared" si="77"/>
        <v>0</v>
      </c>
      <c r="BB82" s="1002">
        <f t="shared" si="77"/>
        <v>0</v>
      </c>
      <c r="BC82" s="1030">
        <f t="shared" si="77"/>
        <v>0</v>
      </c>
      <c r="BD82" s="1030">
        <f t="shared" si="77"/>
        <v>0</v>
      </c>
      <c r="BE82" s="1002">
        <f>+P82-AK82</f>
        <v>0</v>
      </c>
      <c r="BF82" s="1030">
        <f t="shared" si="78"/>
        <v>0</v>
      </c>
      <c r="BG82" s="1030">
        <f t="shared" si="78"/>
        <v>0</v>
      </c>
      <c r="BH82" s="1030">
        <f t="shared" si="78"/>
        <v>0</v>
      </c>
      <c r="BI82" s="1030">
        <f t="shared" si="78"/>
        <v>0</v>
      </c>
      <c r="BJ82" s="1030">
        <f t="shared" si="79"/>
        <v>0</v>
      </c>
      <c r="BK82" s="1030">
        <f t="shared" si="79"/>
        <v>0</v>
      </c>
      <c r="BL82" s="1030"/>
      <c r="BM82" s="1030"/>
      <c r="BN82" s="1030">
        <f t="shared" si="64"/>
        <v>0</v>
      </c>
      <c r="BO82" s="1031">
        <f t="shared" si="76"/>
        <v>0</v>
      </c>
      <c r="BP82" s="1030">
        <f t="shared" si="65"/>
        <v>0</v>
      </c>
      <c r="BQ82" s="1030"/>
      <c r="BR82" s="1030"/>
      <c r="BS82" s="1030"/>
      <c r="BT82" s="1030"/>
      <c r="BU82" s="1030"/>
      <c r="BV82" s="1030"/>
      <c r="BW82" s="1030"/>
      <c r="BX82" s="1030"/>
      <c r="BY82" s="1030"/>
      <c r="BZ82" s="1030"/>
      <c r="CA82" s="1030"/>
      <c r="CB82" s="1030"/>
      <c r="CC82" s="1030"/>
      <c r="CD82" s="1030"/>
      <c r="CE82" s="1030"/>
      <c r="CF82" s="1030"/>
      <c r="CG82" s="1030"/>
      <c r="CH82" s="1030"/>
      <c r="CI82" s="1031">
        <f t="shared" si="66"/>
        <v>1</v>
      </c>
      <c r="CJ82" s="1030">
        <f t="shared" si="67"/>
        <v>6000000</v>
      </c>
      <c r="CK82" s="1002">
        <f t="shared" si="80"/>
        <v>0</v>
      </c>
      <c r="CL82" s="1030">
        <f t="shared" si="80"/>
        <v>0</v>
      </c>
      <c r="CM82" s="1002">
        <f t="shared" si="80"/>
        <v>0</v>
      </c>
      <c r="CN82" s="1030">
        <f t="shared" si="80"/>
        <v>6000000</v>
      </c>
      <c r="CO82" s="1030">
        <f t="shared" si="80"/>
        <v>0</v>
      </c>
      <c r="CP82" s="1002">
        <f t="shared" si="80"/>
        <v>0</v>
      </c>
      <c r="CQ82" s="1030">
        <f t="shared" si="72"/>
        <v>0</v>
      </c>
      <c r="CR82" s="1030">
        <f t="shared" si="72"/>
        <v>0</v>
      </c>
      <c r="CS82" s="1002">
        <f t="shared" si="72"/>
        <v>0</v>
      </c>
      <c r="CT82" s="1030">
        <f t="shared" si="69"/>
        <v>0</v>
      </c>
      <c r="CU82" s="1030">
        <f t="shared" si="69"/>
        <v>0</v>
      </c>
      <c r="CV82" s="1030">
        <f t="shared" si="69"/>
        <v>0</v>
      </c>
      <c r="CW82" s="1030">
        <f t="shared" si="70"/>
        <v>0</v>
      </c>
      <c r="CX82" s="1030">
        <f t="shared" si="70"/>
        <v>0</v>
      </c>
      <c r="CY82" s="1030">
        <f t="shared" si="70"/>
        <v>0</v>
      </c>
      <c r="CZ82" s="1030">
        <f t="shared" si="70"/>
        <v>0</v>
      </c>
      <c r="DA82" s="1030">
        <f>+X82-CG82</f>
        <v>0</v>
      </c>
      <c r="DB82" s="1030">
        <f t="shared" si="70"/>
        <v>0</v>
      </c>
    </row>
    <row r="83" spans="1:106" s="203" customFormat="1" ht="64.5" customHeight="1" x14ac:dyDescent="0.25">
      <c r="A83" s="1508"/>
      <c r="B83" s="1494"/>
      <c r="C83" s="1036" t="s">
        <v>4534</v>
      </c>
      <c r="D83" s="1008" t="s">
        <v>4536</v>
      </c>
      <c r="E83" s="1067">
        <v>520</v>
      </c>
      <c r="F83" s="1063" t="s">
        <v>3350</v>
      </c>
      <c r="G83" s="1030">
        <f t="shared" si="60"/>
        <v>6000000</v>
      </c>
      <c r="H83" s="149"/>
      <c r="I83" s="149"/>
      <c r="J83" s="149"/>
      <c r="K83" s="1032">
        <v>6000000</v>
      </c>
      <c r="L83" s="149"/>
      <c r="M83" s="149"/>
      <c r="N83" s="149"/>
      <c r="O83" s="149"/>
      <c r="P83" s="149"/>
      <c r="Q83" s="149"/>
      <c r="R83" s="149"/>
      <c r="S83" s="1007"/>
      <c r="T83" s="1030"/>
      <c r="U83" s="1030"/>
      <c r="V83" s="1030"/>
      <c r="W83" s="1030"/>
      <c r="X83" s="1030"/>
      <c r="Y83" s="1030"/>
      <c r="AA83" s="1031">
        <f t="shared" si="74"/>
        <v>0</v>
      </c>
      <c r="AB83" s="1030">
        <f t="shared" si="61"/>
        <v>0</v>
      </c>
      <c r="AC83" s="1030"/>
      <c r="AD83" s="1030"/>
      <c r="AE83" s="1030"/>
      <c r="AF83" s="1030"/>
      <c r="AG83" s="1030"/>
      <c r="AH83" s="1030"/>
      <c r="AI83" s="1030"/>
      <c r="AJ83" s="1030"/>
      <c r="AK83" s="1030"/>
      <c r="AL83" s="1030"/>
      <c r="AM83" s="1030"/>
      <c r="AN83" s="1030"/>
      <c r="AO83" s="1030"/>
      <c r="AP83" s="1030"/>
      <c r="AQ83" s="1030"/>
      <c r="AR83" s="1030"/>
      <c r="AS83" s="1030"/>
      <c r="AT83" s="1030"/>
      <c r="AU83" s="1031">
        <f t="shared" si="75"/>
        <v>1</v>
      </c>
      <c r="AV83" s="1030">
        <f t="shared" si="62"/>
        <v>6000000</v>
      </c>
      <c r="AW83" s="1030">
        <f t="shared" si="71"/>
        <v>0</v>
      </c>
      <c r="AX83" s="1030">
        <f t="shared" si="71"/>
        <v>0</v>
      </c>
      <c r="AY83" s="1002">
        <f t="shared" si="71"/>
        <v>0</v>
      </c>
      <c r="AZ83" s="1030">
        <f t="shared" si="77"/>
        <v>6000000</v>
      </c>
      <c r="BA83" s="1030">
        <f t="shared" si="77"/>
        <v>0</v>
      </c>
      <c r="BB83" s="1002">
        <f t="shared" si="77"/>
        <v>0</v>
      </c>
      <c r="BC83" s="1030">
        <f t="shared" si="77"/>
        <v>0</v>
      </c>
      <c r="BD83" s="1030">
        <f t="shared" si="77"/>
        <v>0</v>
      </c>
      <c r="BE83" s="1002">
        <f t="shared" si="77"/>
        <v>0</v>
      </c>
      <c r="BF83" s="1030">
        <f>+Q83-AL83</f>
        <v>0</v>
      </c>
      <c r="BG83" s="1030">
        <f t="shared" si="78"/>
        <v>0</v>
      </c>
      <c r="BH83" s="1030">
        <f t="shared" si="78"/>
        <v>0</v>
      </c>
      <c r="BI83" s="1030">
        <f t="shared" si="78"/>
        <v>0</v>
      </c>
      <c r="BJ83" s="1030">
        <f t="shared" si="78"/>
        <v>0</v>
      </c>
      <c r="BK83" s="1030">
        <f t="shared" si="78"/>
        <v>0</v>
      </c>
      <c r="BL83" s="1030">
        <f t="shared" si="78"/>
        <v>0</v>
      </c>
      <c r="BM83" s="1030">
        <f t="shared" si="78"/>
        <v>0</v>
      </c>
      <c r="BN83" s="1030">
        <f t="shared" si="78"/>
        <v>0</v>
      </c>
      <c r="BO83" s="1031">
        <f t="shared" si="76"/>
        <v>0</v>
      </c>
      <c r="BP83" s="1030">
        <f t="shared" si="65"/>
        <v>0</v>
      </c>
      <c r="BQ83" s="1030"/>
      <c r="BR83" s="1030"/>
      <c r="BS83" s="1030"/>
      <c r="BT83" s="1030"/>
      <c r="BU83" s="1030"/>
      <c r="BV83" s="1030"/>
      <c r="BW83" s="1030"/>
      <c r="BX83" s="1030"/>
      <c r="BY83" s="1030"/>
      <c r="BZ83" s="1030"/>
      <c r="CA83" s="1030"/>
      <c r="CB83" s="1030"/>
      <c r="CC83" s="1030"/>
      <c r="CD83" s="1030"/>
      <c r="CE83" s="1030"/>
      <c r="CF83" s="1030"/>
      <c r="CG83" s="1030"/>
      <c r="CH83" s="1030"/>
      <c r="CI83" s="1031">
        <f t="shared" si="66"/>
        <v>1</v>
      </c>
      <c r="CJ83" s="1030">
        <f t="shared" si="67"/>
        <v>6000000</v>
      </c>
      <c r="CK83" s="1002">
        <f t="shared" si="80"/>
        <v>0</v>
      </c>
      <c r="CL83" s="1030">
        <f t="shared" si="80"/>
        <v>0</v>
      </c>
      <c r="CM83" s="1002">
        <f t="shared" si="80"/>
        <v>0</v>
      </c>
      <c r="CN83" s="1030">
        <f>K83-BT83</f>
        <v>6000000</v>
      </c>
      <c r="CO83" s="1030">
        <f t="shared" si="80"/>
        <v>0</v>
      </c>
      <c r="CP83" s="1002">
        <f t="shared" si="80"/>
        <v>0</v>
      </c>
      <c r="CQ83" s="1030">
        <f t="shared" ref="CQ83:DB88" si="81">+N83-BW83</f>
        <v>0</v>
      </c>
      <c r="CR83" s="1030">
        <f t="shared" si="81"/>
        <v>0</v>
      </c>
      <c r="CS83" s="1002">
        <f t="shared" si="81"/>
        <v>0</v>
      </c>
      <c r="CT83" s="1030">
        <f t="shared" ref="CT83:DB87" si="82">Q83-BZ83</f>
        <v>0</v>
      </c>
      <c r="CU83" s="1030">
        <f t="shared" si="82"/>
        <v>0</v>
      </c>
      <c r="CV83" s="1030">
        <f t="shared" si="82"/>
        <v>0</v>
      </c>
      <c r="CW83" s="1030">
        <f t="shared" si="82"/>
        <v>0</v>
      </c>
      <c r="CX83" s="1030">
        <f t="shared" si="82"/>
        <v>0</v>
      </c>
      <c r="CY83" s="1030">
        <f t="shared" si="82"/>
        <v>0</v>
      </c>
      <c r="CZ83" s="1030">
        <f t="shared" si="82"/>
        <v>0</v>
      </c>
      <c r="DA83" s="1030">
        <f t="shared" si="82"/>
        <v>0</v>
      </c>
      <c r="DB83" s="1030">
        <f t="shared" si="82"/>
        <v>0</v>
      </c>
    </row>
    <row r="84" spans="1:106" ht="33" customHeight="1" x14ac:dyDescent="0.25">
      <c r="A84" s="1508"/>
      <c r="B84" s="1492" t="s">
        <v>4325</v>
      </c>
      <c r="C84" s="1058" t="s">
        <v>4380</v>
      </c>
      <c r="D84" s="1008" t="s">
        <v>4608</v>
      </c>
      <c r="E84" s="1034">
        <v>520</v>
      </c>
      <c r="F84" s="1063" t="s">
        <v>3350</v>
      </c>
      <c r="G84" s="1002">
        <f t="shared" si="60"/>
        <v>33106800</v>
      </c>
      <c r="H84" s="944"/>
      <c r="I84" s="1002"/>
      <c r="J84" s="1002"/>
      <c r="K84" s="1032">
        <v>33106800</v>
      </c>
      <c r="L84" s="944"/>
      <c r="M84" s="944"/>
      <c r="N84" s="944"/>
      <c r="O84" s="944"/>
      <c r="P84" s="944"/>
      <c r="Q84" s="149"/>
      <c r="R84" s="944"/>
      <c r="S84" s="1007"/>
      <c r="T84" s="1002"/>
      <c r="U84" s="1002"/>
      <c r="V84" s="1002"/>
      <c r="W84" s="1002"/>
      <c r="X84" s="1002"/>
      <c r="Y84" s="1002"/>
      <c r="Z84" s="203"/>
      <c r="AA84" s="1005">
        <f t="shared" si="74"/>
        <v>1</v>
      </c>
      <c r="AB84" s="1002">
        <f t="shared" si="61"/>
        <v>33106800</v>
      </c>
      <c r="AC84" s="1002"/>
      <c r="AD84" s="1002"/>
      <c r="AE84" s="1002"/>
      <c r="AF84" s="1002">
        <f>+'[7]ENERO 2016'!$O$848</f>
        <v>33106800</v>
      </c>
      <c r="AG84" s="1002"/>
      <c r="AH84" s="1002"/>
      <c r="AI84" s="1002"/>
      <c r="AJ84" s="1002"/>
      <c r="AK84" s="1002"/>
      <c r="AL84" s="1002"/>
      <c r="AM84" s="1002"/>
      <c r="AN84" s="1002"/>
      <c r="AO84" s="1002"/>
      <c r="AP84" s="1002"/>
      <c r="AQ84" s="1002"/>
      <c r="AR84" s="1002"/>
      <c r="AS84" s="1002"/>
      <c r="AT84" s="1002"/>
      <c r="AU84" s="1005">
        <f t="shared" si="75"/>
        <v>0</v>
      </c>
      <c r="AV84" s="1002">
        <f t="shared" si="62"/>
        <v>0</v>
      </c>
      <c r="AW84" s="1002">
        <f t="shared" si="71"/>
        <v>0</v>
      </c>
      <c r="AX84" s="1002">
        <f t="shared" si="71"/>
        <v>0</v>
      </c>
      <c r="AY84" s="1002">
        <f t="shared" si="71"/>
        <v>0</v>
      </c>
      <c r="AZ84" s="1002">
        <f t="shared" si="77"/>
        <v>0</v>
      </c>
      <c r="BA84" s="1002">
        <f t="shared" si="77"/>
        <v>0</v>
      </c>
      <c r="BB84" s="1002">
        <f t="shared" si="77"/>
        <v>0</v>
      </c>
      <c r="BC84" s="1030">
        <f t="shared" si="77"/>
        <v>0</v>
      </c>
      <c r="BD84" s="1002">
        <f t="shared" si="77"/>
        <v>0</v>
      </c>
      <c r="BE84" s="1002">
        <f t="shared" si="77"/>
        <v>0</v>
      </c>
      <c r="BF84" s="1002">
        <f>+Q84-AL84</f>
        <v>0</v>
      </c>
      <c r="BG84" s="1002">
        <f t="shared" si="78"/>
        <v>0</v>
      </c>
      <c r="BH84" s="1002">
        <f t="shared" si="78"/>
        <v>0</v>
      </c>
      <c r="BI84" s="1002">
        <f t="shared" si="78"/>
        <v>0</v>
      </c>
      <c r="BJ84" s="1002">
        <f t="shared" si="78"/>
        <v>0</v>
      </c>
      <c r="BK84" s="1002">
        <f t="shared" si="78"/>
        <v>0</v>
      </c>
      <c r="BL84" s="1002"/>
      <c r="BM84" s="1002"/>
      <c r="BN84" s="1002">
        <f>+Y84-AT84</f>
        <v>0</v>
      </c>
      <c r="BO84" s="1005">
        <f t="shared" si="76"/>
        <v>0</v>
      </c>
      <c r="BP84" s="1002">
        <f t="shared" si="65"/>
        <v>0</v>
      </c>
      <c r="BQ84" s="1002"/>
      <c r="BR84" s="1002"/>
      <c r="BS84" s="1002"/>
      <c r="BT84" s="1002"/>
      <c r="BU84" s="1002"/>
      <c r="BV84" s="1002"/>
      <c r="BW84" s="1002"/>
      <c r="BX84" s="1002"/>
      <c r="BY84" s="1002"/>
      <c r="BZ84" s="1002"/>
      <c r="CA84" s="1002"/>
      <c r="CB84" s="1002"/>
      <c r="CC84" s="1002"/>
      <c r="CD84" s="1002"/>
      <c r="CE84" s="1002"/>
      <c r="CF84" s="1002"/>
      <c r="CG84" s="1002"/>
      <c r="CH84" s="1002"/>
      <c r="CI84" s="1031">
        <f t="shared" si="66"/>
        <v>1</v>
      </c>
      <c r="CJ84" s="1030">
        <f t="shared" si="67"/>
        <v>33106800</v>
      </c>
      <c r="CK84" s="1002">
        <f t="shared" si="80"/>
        <v>0</v>
      </c>
      <c r="CL84" s="1030">
        <f t="shared" si="80"/>
        <v>0</v>
      </c>
      <c r="CM84" s="1002">
        <f t="shared" si="80"/>
        <v>0</v>
      </c>
      <c r="CN84" s="1002">
        <f>K84-BT84</f>
        <v>33106800</v>
      </c>
      <c r="CO84" s="1030">
        <f t="shared" si="80"/>
        <v>0</v>
      </c>
      <c r="CP84" s="1002">
        <f t="shared" si="80"/>
        <v>0</v>
      </c>
      <c r="CQ84" s="1030">
        <f t="shared" si="81"/>
        <v>0</v>
      </c>
      <c r="CR84" s="1030">
        <f t="shared" si="81"/>
        <v>0</v>
      </c>
      <c r="CS84" s="1002">
        <f t="shared" si="81"/>
        <v>0</v>
      </c>
      <c r="CT84" s="1030">
        <f t="shared" si="82"/>
        <v>0</v>
      </c>
      <c r="CU84" s="1002">
        <f t="shared" si="82"/>
        <v>0</v>
      </c>
      <c r="CV84" s="1002">
        <f t="shared" si="82"/>
        <v>0</v>
      </c>
      <c r="CW84" s="1002">
        <f t="shared" ref="CW84:CZ86" si="83">+T84-CC84</f>
        <v>0</v>
      </c>
      <c r="CX84" s="1002">
        <f t="shared" si="83"/>
        <v>0</v>
      </c>
      <c r="CY84" s="1002">
        <f t="shared" si="83"/>
        <v>0</v>
      </c>
      <c r="CZ84" s="1002">
        <f t="shared" si="83"/>
        <v>0</v>
      </c>
      <c r="DA84" s="1030">
        <f t="shared" si="82"/>
        <v>0</v>
      </c>
      <c r="DB84" s="1002">
        <f>+Y84-CH84</f>
        <v>0</v>
      </c>
    </row>
    <row r="85" spans="1:106" ht="27.75" customHeight="1" x14ac:dyDescent="0.25">
      <c r="A85" s="1508"/>
      <c r="B85" s="1493"/>
      <c r="C85" s="1058" t="s">
        <v>4381</v>
      </c>
      <c r="D85" s="1008" t="s">
        <v>4539</v>
      </c>
      <c r="E85" s="1034">
        <v>520</v>
      </c>
      <c r="F85" s="1063" t="s">
        <v>3350</v>
      </c>
      <c r="G85" s="1002">
        <f t="shared" si="60"/>
        <v>15184000</v>
      </c>
      <c r="H85" s="944"/>
      <c r="I85" s="1002"/>
      <c r="J85" s="1002"/>
      <c r="K85" s="1032">
        <v>15184000</v>
      </c>
      <c r="L85" s="944"/>
      <c r="M85" s="944"/>
      <c r="N85" s="944"/>
      <c r="O85" s="944"/>
      <c r="P85" s="944"/>
      <c r="Q85" s="149"/>
      <c r="R85" s="944"/>
      <c r="S85" s="1007"/>
      <c r="T85" s="1002"/>
      <c r="U85" s="1002"/>
      <c r="V85" s="1002"/>
      <c r="W85" s="1002"/>
      <c r="X85" s="1002"/>
      <c r="Y85" s="1002"/>
      <c r="Z85" s="203"/>
      <c r="AA85" s="1005">
        <f t="shared" si="74"/>
        <v>1</v>
      </c>
      <c r="AB85" s="1002">
        <f t="shared" si="61"/>
        <v>15184000</v>
      </c>
      <c r="AC85" s="1002"/>
      <c r="AD85" s="1002"/>
      <c r="AE85" s="1002"/>
      <c r="AF85" s="1002">
        <f>+'[7]ENERO 2016'!$O$854</f>
        <v>15184000</v>
      </c>
      <c r="AG85" s="1002"/>
      <c r="AH85" s="1002"/>
      <c r="AI85" s="1002"/>
      <c r="AJ85" s="1002"/>
      <c r="AK85" s="1002"/>
      <c r="AL85" s="1002"/>
      <c r="AM85" s="1002"/>
      <c r="AN85" s="1002"/>
      <c r="AO85" s="1002"/>
      <c r="AP85" s="1002"/>
      <c r="AQ85" s="1002"/>
      <c r="AR85" s="1002"/>
      <c r="AS85" s="1002"/>
      <c r="AT85" s="1002"/>
      <c r="AU85" s="1005">
        <f t="shared" si="75"/>
        <v>0</v>
      </c>
      <c r="AV85" s="1002">
        <f t="shared" si="62"/>
        <v>0</v>
      </c>
      <c r="AW85" s="1002">
        <f t="shared" si="71"/>
        <v>0</v>
      </c>
      <c r="AX85" s="1002">
        <f t="shared" si="71"/>
        <v>0</v>
      </c>
      <c r="AY85" s="1002">
        <f t="shared" si="71"/>
        <v>0</v>
      </c>
      <c r="AZ85" s="1002">
        <f t="shared" si="77"/>
        <v>0</v>
      </c>
      <c r="BA85" s="1002">
        <f t="shared" si="77"/>
        <v>0</v>
      </c>
      <c r="BB85" s="1002">
        <f t="shared" si="77"/>
        <v>0</v>
      </c>
      <c r="BC85" s="1030">
        <f t="shared" si="77"/>
        <v>0</v>
      </c>
      <c r="BD85" s="1002">
        <f t="shared" si="77"/>
        <v>0</v>
      </c>
      <c r="BE85" s="1002">
        <f t="shared" si="77"/>
        <v>0</v>
      </c>
      <c r="BF85" s="1002">
        <f>+Q85-AL85</f>
        <v>0</v>
      </c>
      <c r="BG85" s="1002">
        <f t="shared" si="78"/>
        <v>0</v>
      </c>
      <c r="BH85" s="1002">
        <f t="shared" si="78"/>
        <v>0</v>
      </c>
      <c r="BI85" s="1002">
        <f t="shared" si="78"/>
        <v>0</v>
      </c>
      <c r="BJ85" s="1002">
        <f t="shared" si="78"/>
        <v>0</v>
      </c>
      <c r="BK85" s="1002">
        <f t="shared" si="78"/>
        <v>0</v>
      </c>
      <c r="BL85" s="1002"/>
      <c r="BM85" s="1002"/>
      <c r="BN85" s="1002">
        <f>+Y85-AT85</f>
        <v>0</v>
      </c>
      <c r="BO85" s="1005">
        <f t="shared" si="76"/>
        <v>0</v>
      </c>
      <c r="BP85" s="1002">
        <f t="shared" si="65"/>
        <v>0</v>
      </c>
      <c r="BQ85" s="1002"/>
      <c r="BR85" s="1002"/>
      <c r="BS85" s="1002"/>
      <c r="BT85" s="1002"/>
      <c r="BU85" s="1002"/>
      <c r="BV85" s="1002"/>
      <c r="BW85" s="1002"/>
      <c r="BX85" s="1002"/>
      <c r="BY85" s="1002"/>
      <c r="BZ85" s="1002"/>
      <c r="CA85" s="1002"/>
      <c r="CB85" s="1002"/>
      <c r="CC85" s="1002"/>
      <c r="CD85" s="1002"/>
      <c r="CE85" s="1002"/>
      <c r="CF85" s="1002"/>
      <c r="CG85" s="1002"/>
      <c r="CH85" s="1002"/>
      <c r="CI85" s="1031">
        <f t="shared" si="66"/>
        <v>1</v>
      </c>
      <c r="CJ85" s="1030">
        <f t="shared" si="67"/>
        <v>15184000</v>
      </c>
      <c r="CK85" s="1002">
        <f t="shared" si="80"/>
        <v>0</v>
      </c>
      <c r="CL85" s="1030">
        <f t="shared" si="80"/>
        <v>0</v>
      </c>
      <c r="CM85" s="1002">
        <f t="shared" si="80"/>
        <v>0</v>
      </c>
      <c r="CN85" s="1002">
        <f>K85-BT85</f>
        <v>15184000</v>
      </c>
      <c r="CO85" s="1030">
        <f t="shared" si="80"/>
        <v>0</v>
      </c>
      <c r="CP85" s="1002">
        <f t="shared" si="80"/>
        <v>0</v>
      </c>
      <c r="CQ85" s="1030">
        <f t="shared" si="81"/>
        <v>0</v>
      </c>
      <c r="CR85" s="1030">
        <f t="shared" si="81"/>
        <v>0</v>
      </c>
      <c r="CS85" s="1002">
        <f t="shared" si="81"/>
        <v>0</v>
      </c>
      <c r="CT85" s="1030">
        <f t="shared" si="82"/>
        <v>0</v>
      </c>
      <c r="CU85" s="1002">
        <f t="shared" si="82"/>
        <v>0</v>
      </c>
      <c r="CV85" s="1002">
        <f t="shared" si="82"/>
        <v>0</v>
      </c>
      <c r="CW85" s="1002">
        <f t="shared" si="83"/>
        <v>0</v>
      </c>
      <c r="CX85" s="1002">
        <f t="shared" si="83"/>
        <v>0</v>
      </c>
      <c r="CY85" s="1002">
        <f t="shared" si="83"/>
        <v>0</v>
      </c>
      <c r="CZ85" s="1002">
        <f t="shared" si="83"/>
        <v>0</v>
      </c>
      <c r="DA85" s="1030">
        <f t="shared" si="82"/>
        <v>0</v>
      </c>
      <c r="DB85" s="1002">
        <f>+Y85-CH85</f>
        <v>0</v>
      </c>
    </row>
    <row r="86" spans="1:106" ht="49.5" customHeight="1" x14ac:dyDescent="0.25">
      <c r="A86" s="1508"/>
      <c r="B86" s="1493"/>
      <c r="C86" s="1058" t="s">
        <v>4382</v>
      </c>
      <c r="D86" s="1008" t="s">
        <v>4609</v>
      </c>
      <c r="E86" s="1034">
        <v>520</v>
      </c>
      <c r="F86" s="1063" t="s">
        <v>3350</v>
      </c>
      <c r="G86" s="1002">
        <f t="shared" si="60"/>
        <v>16000000</v>
      </c>
      <c r="H86" s="944"/>
      <c r="I86" s="944"/>
      <c r="J86" s="944"/>
      <c r="K86" s="1032">
        <v>16000000</v>
      </c>
      <c r="L86" s="944"/>
      <c r="M86" s="944"/>
      <c r="N86" s="944"/>
      <c r="O86" s="944"/>
      <c r="P86" s="944"/>
      <c r="Q86" s="149"/>
      <c r="R86" s="944"/>
      <c r="S86" s="1032"/>
      <c r="T86" s="1002"/>
      <c r="U86" s="1002"/>
      <c r="V86" s="1002"/>
      <c r="W86" s="1002"/>
      <c r="X86" s="1002"/>
      <c r="Y86" s="1002"/>
      <c r="Z86" s="203"/>
      <c r="AA86" s="1005">
        <f t="shared" si="74"/>
        <v>0</v>
      </c>
      <c r="AB86" s="1002">
        <f t="shared" si="61"/>
        <v>0</v>
      </c>
      <c r="AC86" s="1002"/>
      <c r="AD86" s="1002"/>
      <c r="AE86" s="1002"/>
      <c r="AF86" s="1002"/>
      <c r="AG86" s="1002"/>
      <c r="AH86" s="1002"/>
      <c r="AI86" s="1002"/>
      <c r="AJ86" s="1002"/>
      <c r="AK86" s="1002"/>
      <c r="AL86" s="1002"/>
      <c r="AM86" s="1002"/>
      <c r="AN86" s="1002"/>
      <c r="AO86" s="1002"/>
      <c r="AP86" s="1002"/>
      <c r="AQ86" s="1002"/>
      <c r="AR86" s="1002"/>
      <c r="AS86" s="1002"/>
      <c r="AT86" s="1002"/>
      <c r="AU86" s="1005">
        <f t="shared" si="75"/>
        <v>1</v>
      </c>
      <c r="AV86" s="1002">
        <f t="shared" si="62"/>
        <v>16000000</v>
      </c>
      <c r="AW86" s="1002">
        <f t="shared" si="71"/>
        <v>0</v>
      </c>
      <c r="AX86" s="1002">
        <f t="shared" si="71"/>
        <v>0</v>
      </c>
      <c r="AY86" s="1002">
        <f t="shared" si="71"/>
        <v>0</v>
      </c>
      <c r="AZ86" s="1002">
        <f t="shared" si="77"/>
        <v>16000000</v>
      </c>
      <c r="BA86" s="1002">
        <f t="shared" si="77"/>
        <v>0</v>
      </c>
      <c r="BB86" s="1002">
        <f t="shared" si="77"/>
        <v>0</v>
      </c>
      <c r="BC86" s="1030">
        <f t="shared" si="77"/>
        <v>0</v>
      </c>
      <c r="BD86" s="1002">
        <f t="shared" si="77"/>
        <v>0</v>
      </c>
      <c r="BE86" s="1002">
        <f t="shared" si="77"/>
        <v>0</v>
      </c>
      <c r="BF86" s="1002">
        <f>+Q86-AL86</f>
        <v>0</v>
      </c>
      <c r="BG86" s="1002">
        <f t="shared" si="78"/>
        <v>0</v>
      </c>
      <c r="BH86" s="1002">
        <f t="shared" si="78"/>
        <v>0</v>
      </c>
      <c r="BI86" s="1002">
        <f t="shared" si="78"/>
        <v>0</v>
      </c>
      <c r="BJ86" s="1002">
        <f t="shared" si="78"/>
        <v>0</v>
      </c>
      <c r="BK86" s="1002">
        <f t="shared" si="78"/>
        <v>0</v>
      </c>
      <c r="BL86" s="1002"/>
      <c r="BM86" s="1002"/>
      <c r="BN86" s="1002">
        <f>+Y86-AT86</f>
        <v>0</v>
      </c>
      <c r="BO86" s="1005">
        <f t="shared" si="76"/>
        <v>0</v>
      </c>
      <c r="BP86" s="1002">
        <f t="shared" si="65"/>
        <v>0</v>
      </c>
      <c r="BQ86" s="1002"/>
      <c r="BR86" s="1002"/>
      <c r="BS86" s="1002"/>
      <c r="BT86" s="1002"/>
      <c r="BU86" s="1002"/>
      <c r="BV86" s="1002"/>
      <c r="BW86" s="1002"/>
      <c r="BX86" s="1002"/>
      <c r="BY86" s="1002"/>
      <c r="BZ86" s="1002"/>
      <c r="CA86" s="1002"/>
      <c r="CB86" s="1002"/>
      <c r="CC86" s="1002"/>
      <c r="CD86" s="1002"/>
      <c r="CE86" s="1002"/>
      <c r="CF86" s="1002"/>
      <c r="CG86" s="1002"/>
      <c r="CH86" s="1002"/>
      <c r="CI86" s="1031">
        <f t="shared" si="66"/>
        <v>1</v>
      </c>
      <c r="CJ86" s="1030">
        <f t="shared" si="67"/>
        <v>16000000</v>
      </c>
      <c r="CK86" s="1002">
        <f t="shared" si="80"/>
        <v>0</v>
      </c>
      <c r="CL86" s="1030">
        <f t="shared" si="80"/>
        <v>0</v>
      </c>
      <c r="CM86" s="1002">
        <f t="shared" si="80"/>
        <v>0</v>
      </c>
      <c r="CN86" s="1002">
        <f>K86-BT86</f>
        <v>16000000</v>
      </c>
      <c r="CO86" s="1030">
        <f t="shared" si="80"/>
        <v>0</v>
      </c>
      <c r="CP86" s="1002">
        <f t="shared" si="80"/>
        <v>0</v>
      </c>
      <c r="CQ86" s="1030">
        <f t="shared" si="81"/>
        <v>0</v>
      </c>
      <c r="CR86" s="1030">
        <f t="shared" si="81"/>
        <v>0</v>
      </c>
      <c r="CS86" s="1002">
        <f t="shared" si="81"/>
        <v>0</v>
      </c>
      <c r="CT86" s="1030">
        <f t="shared" si="82"/>
        <v>0</v>
      </c>
      <c r="CU86" s="1002">
        <f t="shared" si="82"/>
        <v>0</v>
      </c>
      <c r="CV86" s="1002">
        <f t="shared" si="82"/>
        <v>0</v>
      </c>
      <c r="CW86" s="1002">
        <f t="shared" si="83"/>
        <v>0</v>
      </c>
      <c r="CX86" s="1002">
        <f t="shared" si="83"/>
        <v>0</v>
      </c>
      <c r="CY86" s="1002">
        <f t="shared" si="83"/>
        <v>0</v>
      </c>
      <c r="CZ86" s="1002">
        <f t="shared" si="83"/>
        <v>0</v>
      </c>
      <c r="DA86" s="1030">
        <f t="shared" si="82"/>
        <v>0</v>
      </c>
      <c r="DB86" s="1002">
        <f>+Y86-CH86</f>
        <v>0</v>
      </c>
    </row>
    <row r="87" spans="1:106" ht="32.25" customHeight="1" x14ac:dyDescent="0.25">
      <c r="A87" s="1508"/>
      <c r="B87" s="1493"/>
      <c r="C87" s="852" t="s">
        <v>4537</v>
      </c>
      <c r="D87" s="1008" t="s">
        <v>4540</v>
      </c>
      <c r="E87" s="1034">
        <v>520</v>
      </c>
      <c r="F87" s="1063" t="s">
        <v>3350</v>
      </c>
      <c r="G87" s="1002">
        <f t="shared" si="60"/>
        <v>300709200</v>
      </c>
      <c r="H87" s="992"/>
      <c r="I87" s="992"/>
      <c r="J87" s="992"/>
      <c r="K87" s="1032">
        <v>35709200</v>
      </c>
      <c r="L87" s="992"/>
      <c r="M87" s="992"/>
      <c r="N87" s="992"/>
      <c r="O87" s="992"/>
      <c r="P87" s="992"/>
      <c r="Q87" s="241"/>
      <c r="R87" s="992"/>
      <c r="S87" s="1032">
        <v>265000000</v>
      </c>
      <c r="T87" s="1037"/>
      <c r="U87" s="1037"/>
      <c r="V87" s="1037"/>
      <c r="W87" s="1037"/>
      <c r="X87" s="1037"/>
      <c r="Y87" s="1037"/>
      <c r="Z87" s="203"/>
      <c r="AA87" s="1005">
        <f t="shared" si="74"/>
        <v>1</v>
      </c>
      <c r="AB87" s="1002">
        <f t="shared" si="61"/>
        <v>300709200</v>
      </c>
      <c r="AC87" s="1037"/>
      <c r="AD87" s="1037"/>
      <c r="AE87" s="1037"/>
      <c r="AF87" s="1037">
        <f>+'[7]ENERO 2016'!$O$864</f>
        <v>35709200</v>
      </c>
      <c r="AG87" s="1037"/>
      <c r="AH87" s="1037"/>
      <c r="AI87" s="1037"/>
      <c r="AJ87" s="1037"/>
      <c r="AK87" s="1037"/>
      <c r="AL87" s="1037"/>
      <c r="AM87" s="1037"/>
      <c r="AN87" s="1037">
        <f>+'[7]ENERO 2016'!$W$864</f>
        <v>265000000</v>
      </c>
      <c r="AO87" s="1037"/>
      <c r="AP87" s="1037"/>
      <c r="AQ87" s="1037"/>
      <c r="AR87" s="1037"/>
      <c r="AS87" s="1037"/>
      <c r="AT87" s="1037"/>
      <c r="AU87" s="1005">
        <f t="shared" si="75"/>
        <v>0</v>
      </c>
      <c r="AV87" s="1002">
        <f t="shared" si="62"/>
        <v>0</v>
      </c>
      <c r="AW87" s="1002">
        <f t="shared" ref="AW87:AY88" si="84">H87-AC87</f>
        <v>0</v>
      </c>
      <c r="AX87" s="1002">
        <f t="shared" si="84"/>
        <v>0</v>
      </c>
      <c r="AY87" s="1002">
        <f t="shared" si="84"/>
        <v>0</v>
      </c>
      <c r="AZ87" s="1002">
        <f t="shared" si="77"/>
        <v>0</v>
      </c>
      <c r="BA87" s="1002">
        <f t="shared" si="77"/>
        <v>0</v>
      </c>
      <c r="BB87" s="1002">
        <f t="shared" si="77"/>
        <v>0</v>
      </c>
      <c r="BC87" s="1030">
        <f t="shared" si="77"/>
        <v>0</v>
      </c>
      <c r="BD87" s="1002">
        <f t="shared" si="77"/>
        <v>0</v>
      </c>
      <c r="BE87" s="1002">
        <f t="shared" si="77"/>
        <v>0</v>
      </c>
      <c r="BF87" s="1002">
        <f t="shared" si="77"/>
        <v>0</v>
      </c>
      <c r="BG87" s="1002">
        <f t="shared" si="78"/>
        <v>0</v>
      </c>
      <c r="BH87" s="1002">
        <f t="shared" si="78"/>
        <v>0</v>
      </c>
      <c r="BI87" s="1002">
        <f t="shared" si="78"/>
        <v>0</v>
      </c>
      <c r="BJ87" s="1002">
        <f t="shared" si="78"/>
        <v>0</v>
      </c>
      <c r="BK87" s="1002">
        <f t="shared" si="78"/>
        <v>0</v>
      </c>
      <c r="BL87" s="1002">
        <f t="shared" si="78"/>
        <v>0</v>
      </c>
      <c r="BM87" s="1002">
        <f t="shared" si="78"/>
        <v>0</v>
      </c>
      <c r="BN87" s="1002">
        <f t="shared" si="78"/>
        <v>0</v>
      </c>
      <c r="BO87" s="1005">
        <f t="shared" si="76"/>
        <v>0.17641856650877327</v>
      </c>
      <c r="BP87" s="1002">
        <f t="shared" si="65"/>
        <v>53050686</v>
      </c>
      <c r="BQ87" s="1037"/>
      <c r="BR87" s="1037"/>
      <c r="BS87" s="1037"/>
      <c r="BT87" s="1037">
        <f>+'[7]ENERO 2016'!$H$865</f>
        <v>33050686</v>
      </c>
      <c r="BU87" s="1037"/>
      <c r="BV87" s="1037"/>
      <c r="BW87" s="1037"/>
      <c r="BX87" s="1037"/>
      <c r="BY87" s="1037"/>
      <c r="BZ87" s="1037"/>
      <c r="CA87" s="1037"/>
      <c r="CB87" s="1037">
        <f>+'[7]ENERO 2016'!$H$870</f>
        <v>20000000</v>
      </c>
      <c r="CC87" s="1037"/>
      <c r="CD87" s="1037"/>
      <c r="CE87" s="1037"/>
      <c r="CF87" s="1037"/>
      <c r="CG87" s="1037"/>
      <c r="CH87" s="1037"/>
      <c r="CI87" s="1031">
        <f t="shared" si="66"/>
        <v>0.8235814334912267</v>
      </c>
      <c r="CJ87" s="1030">
        <f t="shared" si="67"/>
        <v>247658514</v>
      </c>
      <c r="CK87" s="1002">
        <f t="shared" si="80"/>
        <v>0</v>
      </c>
      <c r="CL87" s="1030">
        <f t="shared" si="80"/>
        <v>0</v>
      </c>
      <c r="CM87" s="1002">
        <f t="shared" si="80"/>
        <v>0</v>
      </c>
      <c r="CN87" s="1002">
        <f t="shared" si="80"/>
        <v>2658514</v>
      </c>
      <c r="CO87" s="1030">
        <f t="shared" si="80"/>
        <v>0</v>
      </c>
      <c r="CP87" s="1002">
        <f t="shared" si="80"/>
        <v>0</v>
      </c>
      <c r="CQ87" s="1030">
        <f t="shared" si="81"/>
        <v>0</v>
      </c>
      <c r="CR87" s="1030">
        <f t="shared" si="81"/>
        <v>0</v>
      </c>
      <c r="CS87" s="1002">
        <f t="shared" si="81"/>
        <v>0</v>
      </c>
      <c r="CT87" s="1030">
        <f t="shared" si="82"/>
        <v>0</v>
      </c>
      <c r="CU87" s="1030">
        <f t="shared" si="82"/>
        <v>0</v>
      </c>
      <c r="CV87" s="1030">
        <f t="shared" si="82"/>
        <v>245000000</v>
      </c>
      <c r="CW87" s="1030">
        <f t="shared" si="82"/>
        <v>0</v>
      </c>
      <c r="CX87" s="1030">
        <f t="shared" si="82"/>
        <v>0</v>
      </c>
      <c r="CY87" s="1030">
        <f t="shared" si="82"/>
        <v>0</v>
      </c>
      <c r="CZ87" s="1030">
        <f t="shared" si="82"/>
        <v>0</v>
      </c>
      <c r="DA87" s="1030">
        <f t="shared" si="82"/>
        <v>0</v>
      </c>
      <c r="DB87" s="1030">
        <f t="shared" si="82"/>
        <v>0</v>
      </c>
    </row>
    <row r="88" spans="1:106" ht="35.25" customHeight="1" x14ac:dyDescent="0.25">
      <c r="A88" s="1509"/>
      <c r="B88" s="1494"/>
      <c r="C88" s="1058" t="s">
        <v>4538</v>
      </c>
      <c r="D88" s="1008" t="s">
        <v>4541</v>
      </c>
      <c r="E88" s="1034">
        <v>520</v>
      </c>
      <c r="F88" s="1061" t="s">
        <v>4542</v>
      </c>
      <c r="G88" s="1002">
        <f t="shared" si="60"/>
        <v>26599846</v>
      </c>
      <c r="H88" s="992"/>
      <c r="I88" s="992"/>
      <c r="J88" s="992"/>
      <c r="K88" s="992"/>
      <c r="L88" s="992"/>
      <c r="M88" s="992"/>
      <c r="N88" s="992"/>
      <c r="O88" s="992"/>
      <c r="P88" s="992"/>
      <c r="Q88" s="241"/>
      <c r="R88" s="992"/>
      <c r="S88" s="1032"/>
      <c r="T88" s="1037"/>
      <c r="U88" s="1037"/>
      <c r="V88" s="1037"/>
      <c r="W88" s="1037"/>
      <c r="X88" s="1037"/>
      <c r="Y88" s="1037">
        <v>26599846</v>
      </c>
      <c r="Z88" s="203"/>
      <c r="AA88" s="1005">
        <f t="shared" si="74"/>
        <v>0</v>
      </c>
      <c r="AB88" s="1002">
        <f t="shared" si="61"/>
        <v>0</v>
      </c>
      <c r="AC88" s="1037"/>
      <c r="AD88" s="1037"/>
      <c r="AE88" s="1037"/>
      <c r="AF88" s="1037"/>
      <c r="AG88" s="1037"/>
      <c r="AH88" s="1037"/>
      <c r="AI88" s="1037"/>
      <c r="AJ88" s="1037"/>
      <c r="AK88" s="1037"/>
      <c r="AL88" s="1037"/>
      <c r="AM88" s="1037"/>
      <c r="AN88" s="1037"/>
      <c r="AO88" s="1037"/>
      <c r="AP88" s="1037"/>
      <c r="AQ88" s="1037"/>
      <c r="AR88" s="1037"/>
      <c r="AS88" s="1037"/>
      <c r="AT88" s="1037"/>
      <c r="AU88" s="1005">
        <f t="shared" si="75"/>
        <v>1</v>
      </c>
      <c r="AV88" s="1002">
        <f t="shared" si="62"/>
        <v>26599846</v>
      </c>
      <c r="AW88" s="1002">
        <f t="shared" si="84"/>
        <v>0</v>
      </c>
      <c r="AX88" s="1002">
        <f t="shared" si="84"/>
        <v>0</v>
      </c>
      <c r="AY88" s="1002">
        <f t="shared" si="84"/>
        <v>0</v>
      </c>
      <c r="AZ88" s="1002">
        <f t="shared" si="77"/>
        <v>0</v>
      </c>
      <c r="BA88" s="1002">
        <f t="shared" si="77"/>
        <v>0</v>
      </c>
      <c r="BB88" s="1002">
        <f t="shared" si="77"/>
        <v>0</v>
      </c>
      <c r="BC88" s="1030">
        <f t="shared" si="77"/>
        <v>0</v>
      </c>
      <c r="BD88" s="1002">
        <f t="shared" si="77"/>
        <v>0</v>
      </c>
      <c r="BE88" s="1002">
        <f t="shared" si="77"/>
        <v>0</v>
      </c>
      <c r="BF88" s="1002">
        <f t="shared" si="77"/>
        <v>0</v>
      </c>
      <c r="BG88" s="1002">
        <f t="shared" si="78"/>
        <v>0</v>
      </c>
      <c r="BH88" s="1002">
        <f t="shared" si="78"/>
        <v>0</v>
      </c>
      <c r="BI88" s="1002">
        <f t="shared" si="78"/>
        <v>0</v>
      </c>
      <c r="BJ88" s="1002">
        <f t="shared" si="78"/>
        <v>0</v>
      </c>
      <c r="BK88" s="1002">
        <f t="shared" si="78"/>
        <v>0</v>
      </c>
      <c r="BL88" s="1002">
        <f t="shared" si="78"/>
        <v>0</v>
      </c>
      <c r="BM88" s="1002">
        <f t="shared" si="78"/>
        <v>0</v>
      </c>
      <c r="BN88" s="1002">
        <f t="shared" si="78"/>
        <v>26599846</v>
      </c>
      <c r="BO88" s="1005">
        <f t="shared" si="76"/>
        <v>0</v>
      </c>
      <c r="BP88" s="1002">
        <f t="shared" si="65"/>
        <v>0</v>
      </c>
      <c r="BQ88" s="1037"/>
      <c r="BR88" s="1037"/>
      <c r="BS88" s="1037"/>
      <c r="BT88" s="1037"/>
      <c r="BU88" s="1037"/>
      <c r="BV88" s="1037"/>
      <c r="BW88" s="1037"/>
      <c r="BX88" s="1037"/>
      <c r="BY88" s="1037"/>
      <c r="BZ88" s="1037"/>
      <c r="CA88" s="1037"/>
      <c r="CB88" s="1037"/>
      <c r="CC88" s="1037"/>
      <c r="CD88" s="1037"/>
      <c r="CE88" s="1037"/>
      <c r="CF88" s="1037"/>
      <c r="CG88" s="1037"/>
      <c r="CH88" s="1037"/>
      <c r="CI88" s="1031">
        <f t="shared" si="66"/>
        <v>1</v>
      </c>
      <c r="CJ88" s="1030">
        <f t="shared" si="67"/>
        <v>26599846</v>
      </c>
      <c r="CK88" s="1002">
        <f t="shared" si="80"/>
        <v>0</v>
      </c>
      <c r="CL88" s="1030">
        <f t="shared" si="80"/>
        <v>0</v>
      </c>
      <c r="CM88" s="1002">
        <f t="shared" si="80"/>
        <v>0</v>
      </c>
      <c r="CN88" s="1002">
        <f t="shared" si="80"/>
        <v>0</v>
      </c>
      <c r="CO88" s="1030">
        <f t="shared" si="80"/>
        <v>0</v>
      </c>
      <c r="CP88" s="1002">
        <f>M88-BV88</f>
        <v>0</v>
      </c>
      <c r="CQ88" s="1030">
        <f t="shared" si="81"/>
        <v>0</v>
      </c>
      <c r="CR88" s="1030">
        <f t="shared" si="81"/>
        <v>0</v>
      </c>
      <c r="CS88" s="1002">
        <f t="shared" si="81"/>
        <v>0</v>
      </c>
      <c r="CT88" s="1002">
        <f t="shared" si="81"/>
        <v>0</v>
      </c>
      <c r="CU88" s="1002">
        <f t="shared" si="81"/>
        <v>0</v>
      </c>
      <c r="CV88" s="1002">
        <f t="shared" si="81"/>
        <v>0</v>
      </c>
      <c r="CW88" s="1002">
        <f t="shared" si="81"/>
        <v>0</v>
      </c>
      <c r="CX88" s="1002">
        <f t="shared" si="81"/>
        <v>0</v>
      </c>
      <c r="CY88" s="1002">
        <f t="shared" si="81"/>
        <v>0</v>
      </c>
      <c r="CZ88" s="1002">
        <f t="shared" si="81"/>
        <v>0</v>
      </c>
      <c r="DA88" s="1002">
        <f t="shared" si="81"/>
        <v>0</v>
      </c>
      <c r="DB88" s="1002">
        <f t="shared" si="81"/>
        <v>26599846</v>
      </c>
    </row>
    <row r="89" spans="1:106" s="948" customFormat="1" ht="21" customHeight="1" thickBot="1" x14ac:dyDescent="0.3">
      <c r="A89" s="1027"/>
      <c r="B89" s="1501" t="s">
        <v>4326</v>
      </c>
      <c r="C89" s="1502"/>
      <c r="D89" s="1502"/>
      <c r="E89" s="1502"/>
      <c r="F89" s="1503"/>
      <c r="G89" s="1003">
        <f>SUM(G57:G88)</f>
        <v>1425523846</v>
      </c>
      <c r="H89" s="1003">
        <f>SUM(H57:H86)</f>
        <v>0</v>
      </c>
      <c r="I89" s="1003">
        <f>SUM(I57:I86)</f>
        <v>0</v>
      </c>
      <c r="J89" s="1003">
        <f>SUM(J57:J86)</f>
        <v>0</v>
      </c>
      <c r="K89" s="1003">
        <f>SUM(K57:K88)</f>
        <v>520000000</v>
      </c>
      <c r="L89" s="1003">
        <f t="shared" ref="L89:Q89" si="85">SUM(L57:L86)</f>
        <v>0</v>
      </c>
      <c r="M89" s="1003">
        <f t="shared" si="85"/>
        <v>0</v>
      </c>
      <c r="N89" s="1003">
        <f t="shared" si="85"/>
        <v>0</v>
      </c>
      <c r="O89" s="1003">
        <f t="shared" si="85"/>
        <v>0</v>
      </c>
      <c r="P89" s="1003">
        <f t="shared" si="85"/>
        <v>0</v>
      </c>
      <c r="Q89" s="1003">
        <f t="shared" si="85"/>
        <v>0</v>
      </c>
      <c r="R89" s="1003">
        <f>SUM(R57:R88)</f>
        <v>200000000</v>
      </c>
      <c r="S89" s="1003">
        <f>SUM(S57:S88)</f>
        <v>333901442</v>
      </c>
      <c r="T89" s="1003">
        <f>SUM(T57:T86)</f>
        <v>0</v>
      </c>
      <c r="U89" s="1003">
        <f>SUM(U57:U86)</f>
        <v>0</v>
      </c>
      <c r="V89" s="1003">
        <f>SUM(V57:V86)</f>
        <v>0</v>
      </c>
      <c r="W89" s="1003">
        <f>SUM(W57:W86)</f>
        <v>0</v>
      </c>
      <c r="X89" s="1003">
        <f>SUM(X57:X86)</f>
        <v>0</v>
      </c>
      <c r="Y89" s="1003">
        <f>SUM(Y57:Y88)</f>
        <v>371622404</v>
      </c>
      <c r="AA89" s="1006">
        <f t="shared" si="74"/>
        <v>0.53946037743096442</v>
      </c>
      <c r="AB89" s="1003">
        <f>SUM(AB57:AB88)</f>
        <v>769013632</v>
      </c>
      <c r="AC89" s="1003">
        <f t="shared" ref="AC89:AT89" si="86">SUM(AC57:AC88)</f>
        <v>0</v>
      </c>
      <c r="AD89" s="1003">
        <f t="shared" si="86"/>
        <v>0</v>
      </c>
      <c r="AE89" s="1003">
        <f t="shared" si="86"/>
        <v>0</v>
      </c>
      <c r="AF89" s="1003">
        <f t="shared" si="86"/>
        <v>157450721</v>
      </c>
      <c r="AG89" s="1003">
        <f t="shared" si="86"/>
        <v>0</v>
      </c>
      <c r="AH89" s="1003">
        <f t="shared" si="86"/>
        <v>0</v>
      </c>
      <c r="AI89" s="1003">
        <f t="shared" si="86"/>
        <v>0</v>
      </c>
      <c r="AJ89" s="1003">
        <f t="shared" si="86"/>
        <v>0</v>
      </c>
      <c r="AK89" s="1003">
        <f t="shared" si="86"/>
        <v>0</v>
      </c>
      <c r="AL89" s="1003">
        <f t="shared" si="86"/>
        <v>0</v>
      </c>
      <c r="AM89" s="1003">
        <f t="shared" si="86"/>
        <v>140671255</v>
      </c>
      <c r="AN89" s="1003">
        <f t="shared" si="86"/>
        <v>265000000</v>
      </c>
      <c r="AO89" s="1003">
        <f t="shared" si="86"/>
        <v>0</v>
      </c>
      <c r="AP89" s="1003">
        <f t="shared" si="86"/>
        <v>0</v>
      </c>
      <c r="AQ89" s="1003">
        <f t="shared" si="86"/>
        <v>0</v>
      </c>
      <c r="AR89" s="1003">
        <f t="shared" si="86"/>
        <v>0</v>
      </c>
      <c r="AS89" s="1003">
        <f t="shared" si="86"/>
        <v>0</v>
      </c>
      <c r="AT89" s="1003">
        <f t="shared" si="86"/>
        <v>205891656</v>
      </c>
      <c r="AU89" s="1006">
        <f>1-AA89</f>
        <v>0.46053962256903558</v>
      </c>
      <c r="AV89" s="1003">
        <f>SUM(AV57:AV88)</f>
        <v>656510214</v>
      </c>
      <c r="AW89" s="1003">
        <f t="shared" ref="AW89:AY89" si="87">SUM(AW57:AW88)</f>
        <v>0</v>
      </c>
      <c r="AX89" s="1003">
        <f t="shared" si="87"/>
        <v>0</v>
      </c>
      <c r="AY89" s="1003">
        <f t="shared" si="87"/>
        <v>0</v>
      </c>
      <c r="AZ89" s="1003">
        <f>SUM(AZ57:AZ88)</f>
        <v>362549279</v>
      </c>
      <c r="BA89" s="1003">
        <f t="shared" ref="BA89:BN89" si="88">SUM(BA57:BA88)</f>
        <v>0</v>
      </c>
      <c r="BB89" s="1003">
        <f t="shared" si="88"/>
        <v>0</v>
      </c>
      <c r="BC89" s="1003">
        <f t="shared" si="88"/>
        <v>0</v>
      </c>
      <c r="BD89" s="1003">
        <f t="shared" si="88"/>
        <v>0</v>
      </c>
      <c r="BE89" s="1003">
        <f t="shared" si="88"/>
        <v>0</v>
      </c>
      <c r="BF89" s="1003">
        <f t="shared" si="88"/>
        <v>0</v>
      </c>
      <c r="BG89" s="1003">
        <f t="shared" si="88"/>
        <v>59328745</v>
      </c>
      <c r="BH89" s="1003">
        <f t="shared" si="88"/>
        <v>68901442</v>
      </c>
      <c r="BI89" s="1003">
        <f t="shared" si="88"/>
        <v>0</v>
      </c>
      <c r="BJ89" s="1003">
        <f t="shared" si="88"/>
        <v>0</v>
      </c>
      <c r="BK89" s="1003">
        <f t="shared" si="88"/>
        <v>0</v>
      </c>
      <c r="BL89" s="1003">
        <f t="shared" si="88"/>
        <v>0</v>
      </c>
      <c r="BM89" s="1003">
        <f t="shared" si="88"/>
        <v>0</v>
      </c>
      <c r="BN89" s="1003">
        <f t="shared" si="88"/>
        <v>165730748</v>
      </c>
      <c r="BO89" s="1006">
        <f t="shared" si="76"/>
        <v>0.2538887693920765</v>
      </c>
      <c r="BP89" s="1003">
        <f>SUM(BP57:BP88)</f>
        <v>361924495</v>
      </c>
      <c r="BQ89" s="1003">
        <f t="shared" ref="BQ89:CH89" si="89">SUM(BQ57:BQ88)</f>
        <v>0</v>
      </c>
      <c r="BR89" s="1003">
        <f t="shared" si="89"/>
        <v>0</v>
      </c>
      <c r="BS89" s="1003">
        <f t="shared" si="89"/>
        <v>0</v>
      </c>
      <c r="BT89" s="1003">
        <f t="shared" si="89"/>
        <v>72558519</v>
      </c>
      <c r="BU89" s="1003">
        <f t="shared" si="89"/>
        <v>0</v>
      </c>
      <c r="BV89" s="1003">
        <f t="shared" si="89"/>
        <v>0</v>
      </c>
      <c r="BW89" s="1003">
        <f t="shared" si="89"/>
        <v>0</v>
      </c>
      <c r="BX89" s="1003">
        <f t="shared" si="89"/>
        <v>0</v>
      </c>
      <c r="BY89" s="1003">
        <f t="shared" si="89"/>
        <v>0</v>
      </c>
      <c r="BZ89" s="1003">
        <f t="shared" si="89"/>
        <v>0</v>
      </c>
      <c r="CA89" s="1003">
        <f t="shared" si="89"/>
        <v>103413334</v>
      </c>
      <c r="CB89" s="1003">
        <f t="shared" si="89"/>
        <v>20000000</v>
      </c>
      <c r="CC89" s="1003">
        <f t="shared" si="89"/>
        <v>0</v>
      </c>
      <c r="CD89" s="1003">
        <f t="shared" si="89"/>
        <v>0</v>
      </c>
      <c r="CE89" s="1003">
        <f t="shared" si="89"/>
        <v>0</v>
      </c>
      <c r="CF89" s="1003">
        <f t="shared" si="89"/>
        <v>0</v>
      </c>
      <c r="CG89" s="1003">
        <f t="shared" si="89"/>
        <v>0</v>
      </c>
      <c r="CH89" s="1003">
        <f t="shared" si="89"/>
        <v>165952642</v>
      </c>
      <c r="CI89" s="1006">
        <f>1-BO89</f>
        <v>0.7461112306079235</v>
      </c>
      <c r="CJ89" s="1003">
        <f>SUM(CJ57:CJ88)</f>
        <v>1063599351</v>
      </c>
      <c r="CK89" s="1003">
        <f t="shared" ref="CK89:DB89" si="90">SUM(CK57:CK88)</f>
        <v>0</v>
      </c>
      <c r="CL89" s="1003">
        <f t="shared" si="90"/>
        <v>0</v>
      </c>
      <c r="CM89" s="1003">
        <f t="shared" si="90"/>
        <v>0</v>
      </c>
      <c r="CN89" s="1003">
        <f t="shared" si="90"/>
        <v>447441481</v>
      </c>
      <c r="CO89" s="1003">
        <f t="shared" si="90"/>
        <v>0</v>
      </c>
      <c r="CP89" s="1003">
        <f t="shared" si="90"/>
        <v>0</v>
      </c>
      <c r="CQ89" s="1003">
        <f t="shared" si="90"/>
        <v>0</v>
      </c>
      <c r="CR89" s="1003">
        <f t="shared" si="90"/>
        <v>0</v>
      </c>
      <c r="CS89" s="1003">
        <f t="shared" si="90"/>
        <v>0</v>
      </c>
      <c r="CT89" s="1003">
        <f t="shared" si="90"/>
        <v>0</v>
      </c>
      <c r="CU89" s="1003">
        <f t="shared" si="90"/>
        <v>96586666</v>
      </c>
      <c r="CV89" s="1003">
        <f t="shared" si="90"/>
        <v>313901442</v>
      </c>
      <c r="CW89" s="1003">
        <f t="shared" si="90"/>
        <v>0</v>
      </c>
      <c r="CX89" s="1003">
        <f t="shared" si="90"/>
        <v>0</v>
      </c>
      <c r="CY89" s="1003">
        <f t="shared" si="90"/>
        <v>0</v>
      </c>
      <c r="CZ89" s="1003">
        <f t="shared" si="90"/>
        <v>0</v>
      </c>
      <c r="DA89" s="1003">
        <f t="shared" si="90"/>
        <v>0</v>
      </c>
      <c r="DB89" s="1003">
        <f t="shared" si="90"/>
        <v>205669762</v>
      </c>
    </row>
    <row r="90" spans="1:106" ht="6" customHeight="1" thickTop="1" x14ac:dyDescent="0.25">
      <c r="B90" s="1010"/>
      <c r="C90" s="1011"/>
      <c r="D90" s="1012"/>
      <c r="E90" s="994"/>
      <c r="F90" s="1013"/>
      <c r="G90" s="995"/>
      <c r="H90" s="995"/>
      <c r="I90" s="995"/>
      <c r="J90" s="995"/>
      <c r="K90" s="883"/>
      <c r="L90" s="883"/>
      <c r="M90" s="883"/>
      <c r="N90" s="883"/>
      <c r="O90" s="883"/>
      <c r="P90" s="883"/>
      <c r="Q90" s="883"/>
      <c r="R90" s="883"/>
      <c r="S90" s="883"/>
      <c r="T90" s="883"/>
      <c r="U90" s="883"/>
      <c r="V90" s="883"/>
      <c r="W90" s="883"/>
      <c r="X90" s="883"/>
      <c r="Y90" s="883"/>
      <c r="Z90" s="962"/>
      <c r="AA90" s="996"/>
      <c r="AB90" s="150"/>
      <c r="AC90" s="150"/>
      <c r="AD90" s="150"/>
      <c r="AE90" s="150"/>
      <c r="AF90" s="225"/>
      <c r="AG90" s="225"/>
      <c r="AH90" s="225"/>
      <c r="AI90" s="225"/>
      <c r="AJ90" s="225"/>
      <c r="AK90" s="225"/>
      <c r="AL90" s="225"/>
      <c r="AM90" s="225"/>
      <c r="AN90" s="225"/>
      <c r="AO90" s="225"/>
      <c r="AP90" s="225"/>
      <c r="AQ90" s="225"/>
      <c r="AR90" s="225"/>
      <c r="AS90" s="225"/>
      <c r="AT90" s="225"/>
      <c r="AU90" s="1001"/>
      <c r="AV90" s="150"/>
      <c r="AW90" s="150"/>
      <c r="AX90" s="150"/>
      <c r="AY90" s="150"/>
      <c r="AZ90" s="227"/>
      <c r="BA90" s="227"/>
      <c r="BB90" s="227"/>
      <c r="BC90" s="227"/>
      <c r="BD90" s="227"/>
      <c r="BE90" s="227"/>
      <c r="BF90" s="227"/>
      <c r="BG90" s="227"/>
      <c r="BH90" s="227"/>
      <c r="BI90" s="227"/>
      <c r="BJ90" s="227"/>
      <c r="BK90" s="227"/>
      <c r="BL90" s="227"/>
      <c r="BM90" s="227"/>
      <c r="BN90" s="227"/>
      <c r="BO90" s="1001"/>
      <c r="BP90" s="150"/>
      <c r="BQ90" s="150"/>
      <c r="BR90" s="150"/>
      <c r="BS90" s="150"/>
      <c r="BT90" s="225"/>
      <c r="BU90" s="225"/>
      <c r="BV90" s="225"/>
      <c r="BW90" s="225"/>
      <c r="BX90" s="225"/>
      <c r="BY90" s="225"/>
      <c r="BZ90" s="225"/>
      <c r="CA90" s="225"/>
      <c r="CB90" s="225"/>
      <c r="CC90" s="225"/>
      <c r="CD90" s="225"/>
      <c r="CE90" s="225"/>
      <c r="CF90" s="225"/>
      <c r="CG90" s="225"/>
      <c r="CH90" s="225"/>
      <c r="CI90" s="1001"/>
      <c r="CJ90" s="150"/>
      <c r="CK90" s="150"/>
      <c r="CL90" s="150"/>
      <c r="CM90" s="150"/>
      <c r="CN90" s="227"/>
      <c r="CO90" s="227"/>
      <c r="CP90" s="227"/>
      <c r="CQ90" s="227"/>
      <c r="CR90" s="227"/>
      <c r="CS90" s="227"/>
      <c r="CT90" s="227"/>
      <c r="CU90" s="227"/>
      <c r="CV90" s="227"/>
      <c r="CW90" s="227"/>
      <c r="CX90" s="227"/>
      <c r="CY90" s="227"/>
      <c r="CZ90" s="227"/>
      <c r="DA90" s="227"/>
      <c r="DB90" s="227"/>
    </row>
    <row r="91" spans="1:106" s="948" customFormat="1" ht="27.75" customHeight="1" x14ac:dyDescent="0.25">
      <c r="A91" s="1504" t="s">
        <v>3307</v>
      </c>
      <c r="B91" s="1492" t="s">
        <v>4327</v>
      </c>
      <c r="C91" s="852" t="s">
        <v>4383</v>
      </c>
      <c r="D91" s="1008" t="s">
        <v>4543</v>
      </c>
      <c r="E91" s="1034">
        <v>301</v>
      </c>
      <c r="F91" s="1061" t="s">
        <v>4447</v>
      </c>
      <c r="G91" s="1002">
        <f t="shared" ref="G91:G105" si="91">SUM(H91:Y91)</f>
        <v>85000000</v>
      </c>
      <c r="H91" s="1002"/>
      <c r="I91" s="1002"/>
      <c r="J91" s="1002"/>
      <c r="K91" s="1002"/>
      <c r="L91" s="1002"/>
      <c r="M91" s="1002"/>
      <c r="N91" s="1002"/>
      <c r="O91" s="1002"/>
      <c r="P91" s="1002"/>
      <c r="Q91" s="1002"/>
      <c r="R91" s="1002"/>
      <c r="S91" s="1002"/>
      <c r="T91" s="1002"/>
      <c r="U91" s="1002"/>
      <c r="V91" s="1002">
        <v>85000000</v>
      </c>
      <c r="W91" s="1002"/>
      <c r="X91" s="1002"/>
      <c r="Y91" s="1002"/>
      <c r="AA91" s="1005">
        <f t="shared" ref="AA91:AA125" si="92">+AB91/G91</f>
        <v>0.23529411764705882</v>
      </c>
      <c r="AB91" s="1002">
        <f t="shared" ref="AB91:AB105" si="93">SUM(AC91:AT91)</f>
        <v>20000000</v>
      </c>
      <c r="AC91" s="1002"/>
      <c r="AD91" s="1002"/>
      <c r="AE91" s="1002"/>
      <c r="AF91" s="1002"/>
      <c r="AG91" s="1002"/>
      <c r="AH91" s="1002"/>
      <c r="AI91" s="1002"/>
      <c r="AJ91" s="1002"/>
      <c r="AK91" s="1002"/>
      <c r="AL91" s="1002"/>
      <c r="AM91" s="1002"/>
      <c r="AN91" s="1002"/>
      <c r="AO91" s="1002"/>
      <c r="AP91" s="1002"/>
      <c r="AQ91" s="1002">
        <f>+'[7]ENERO 2016'!$Z$154</f>
        <v>20000000</v>
      </c>
      <c r="AR91" s="1002"/>
      <c r="AS91" s="1002"/>
      <c r="AT91" s="1002"/>
      <c r="AU91" s="1005">
        <f t="shared" ref="AU91:AU125" si="94">1-AA91</f>
        <v>0.76470588235294112</v>
      </c>
      <c r="AV91" s="1002">
        <f t="shared" ref="AV91:AV105" si="95">SUM(AW91:BN91)</f>
        <v>65000000</v>
      </c>
      <c r="AW91" s="1002">
        <f>H91-AC91</f>
        <v>0</v>
      </c>
      <c r="AX91" s="1002">
        <f>I91-AD91</f>
        <v>0</v>
      </c>
      <c r="AY91" s="1002">
        <f>J91-AE91</f>
        <v>0</v>
      </c>
      <c r="AZ91" s="1002">
        <f t="shared" ref="AZ91:BK105" si="96">+K91-AF91</f>
        <v>0</v>
      </c>
      <c r="BA91" s="1002">
        <f t="shared" si="96"/>
        <v>0</v>
      </c>
      <c r="BB91" s="1002">
        <f t="shared" si="96"/>
        <v>0</v>
      </c>
      <c r="BC91" s="1002">
        <f t="shared" si="96"/>
        <v>0</v>
      </c>
      <c r="BD91" s="1002">
        <f t="shared" si="96"/>
        <v>0</v>
      </c>
      <c r="BE91" s="1002">
        <f t="shared" si="96"/>
        <v>0</v>
      </c>
      <c r="BF91" s="1002">
        <f t="shared" si="96"/>
        <v>0</v>
      </c>
      <c r="BG91" s="1002">
        <f t="shared" si="96"/>
        <v>0</v>
      </c>
      <c r="BH91" s="1002">
        <f t="shared" si="96"/>
        <v>0</v>
      </c>
      <c r="BI91" s="1002">
        <f t="shared" si="96"/>
        <v>0</v>
      </c>
      <c r="BJ91" s="1002">
        <f t="shared" si="96"/>
        <v>0</v>
      </c>
      <c r="BK91" s="1002">
        <f t="shared" si="96"/>
        <v>65000000</v>
      </c>
      <c r="BL91" s="1002"/>
      <c r="BM91" s="1002"/>
      <c r="BN91" s="1002">
        <f t="shared" ref="BN91:BN105" si="97">+Y91-AT91</f>
        <v>0</v>
      </c>
      <c r="BO91" s="1005">
        <f t="shared" ref="BO91:BO125" si="98">+BP91/G91</f>
        <v>0</v>
      </c>
      <c r="BP91" s="1002">
        <f t="shared" ref="BP91:BP105" si="99">SUM(BQ91:CH91)</f>
        <v>0</v>
      </c>
      <c r="BQ91" s="1002"/>
      <c r="BR91" s="1002"/>
      <c r="BS91" s="1002"/>
      <c r="BT91" s="1002"/>
      <c r="BU91" s="1002"/>
      <c r="BV91" s="1002"/>
      <c r="BW91" s="1002"/>
      <c r="BX91" s="1002"/>
      <c r="BY91" s="1002"/>
      <c r="BZ91" s="1002"/>
      <c r="CA91" s="1002"/>
      <c r="CB91" s="1002"/>
      <c r="CC91" s="1002"/>
      <c r="CD91" s="1002"/>
      <c r="CE91" s="1002"/>
      <c r="CF91" s="1002"/>
      <c r="CG91" s="1002"/>
      <c r="CH91" s="1002"/>
      <c r="CI91" s="1005">
        <f t="shared" ref="CI91:CI125" si="100">1-BO91</f>
        <v>1</v>
      </c>
      <c r="CJ91" s="1002">
        <f t="shared" ref="CJ91:CJ105" si="101">SUM(CK91:DB91)</f>
        <v>85000000</v>
      </c>
      <c r="CK91" s="1002">
        <f>H91-BQ91</f>
        <v>0</v>
      </c>
      <c r="CL91" s="1002">
        <f>I91-BR91</f>
        <v>0</v>
      </c>
      <c r="CM91" s="1002">
        <f>J91-BS91</f>
        <v>0</v>
      </c>
      <c r="CN91" s="1002">
        <f>K91-BT91</f>
        <v>0</v>
      </c>
      <c r="CO91" s="1002">
        <f>L91-BU91</f>
        <v>0</v>
      </c>
      <c r="CP91" s="1002">
        <f t="shared" ref="CP91:CS105" si="102">M91-BV91</f>
        <v>0</v>
      </c>
      <c r="CQ91" s="1002">
        <f>+N91-BW91</f>
        <v>0</v>
      </c>
      <c r="CR91" s="1002">
        <f>+O91-BX91</f>
        <v>0</v>
      </c>
      <c r="CS91" s="1002">
        <f>+P91-BY91</f>
        <v>0</v>
      </c>
      <c r="CT91" s="1002">
        <f t="shared" ref="CT91:DB105" si="103">Q91-BZ91</f>
        <v>0</v>
      </c>
      <c r="CU91" s="1002">
        <f t="shared" si="103"/>
        <v>0</v>
      </c>
      <c r="CV91" s="1002">
        <f t="shared" si="103"/>
        <v>0</v>
      </c>
      <c r="CW91" s="1002">
        <f t="shared" ref="CW91:DB105" si="104">+T91-CC91</f>
        <v>0</v>
      </c>
      <c r="CX91" s="1002">
        <f t="shared" si="104"/>
        <v>0</v>
      </c>
      <c r="CY91" s="1002">
        <f t="shared" si="104"/>
        <v>85000000</v>
      </c>
      <c r="CZ91" s="1002">
        <f t="shared" si="104"/>
        <v>0</v>
      </c>
      <c r="DA91" s="1002">
        <f t="shared" si="104"/>
        <v>0</v>
      </c>
      <c r="DB91" s="1002">
        <f t="shared" si="104"/>
        <v>0</v>
      </c>
    </row>
    <row r="92" spans="1:106" s="948" customFormat="1" ht="33.75" customHeight="1" x14ac:dyDescent="0.25">
      <c r="A92" s="1504"/>
      <c r="B92" s="1493"/>
      <c r="C92" s="852" t="s">
        <v>4399</v>
      </c>
      <c r="D92" s="1008" t="s">
        <v>4544</v>
      </c>
      <c r="E92" s="1034">
        <v>301</v>
      </c>
      <c r="F92" s="1061" t="s">
        <v>4447</v>
      </c>
      <c r="G92" s="1002">
        <f t="shared" si="91"/>
        <v>55000000</v>
      </c>
      <c r="H92" s="1002"/>
      <c r="I92" s="1002"/>
      <c r="J92" s="1002"/>
      <c r="K92" s="1002"/>
      <c r="L92" s="1002"/>
      <c r="M92" s="1002"/>
      <c r="N92" s="1002"/>
      <c r="O92" s="1002"/>
      <c r="P92" s="1002"/>
      <c r="Q92" s="1002"/>
      <c r="R92" s="1002"/>
      <c r="S92" s="1002"/>
      <c r="T92" s="1002"/>
      <c r="U92" s="1002"/>
      <c r="V92" s="1002">
        <v>55000000</v>
      </c>
      <c r="W92" s="1002"/>
      <c r="X92" s="1002"/>
      <c r="Y92" s="1002"/>
      <c r="AA92" s="1005">
        <f t="shared" si="92"/>
        <v>0.45454545454545453</v>
      </c>
      <c r="AB92" s="1002">
        <f t="shared" si="93"/>
        <v>25000000</v>
      </c>
      <c r="AC92" s="1002"/>
      <c r="AD92" s="1002"/>
      <c r="AE92" s="1002"/>
      <c r="AF92" s="1002"/>
      <c r="AG92" s="1002"/>
      <c r="AH92" s="1002"/>
      <c r="AI92" s="1002"/>
      <c r="AJ92" s="1002"/>
      <c r="AK92" s="1002"/>
      <c r="AL92" s="1002"/>
      <c r="AM92" s="1002"/>
      <c r="AN92" s="1002"/>
      <c r="AO92" s="1002"/>
      <c r="AP92" s="1002"/>
      <c r="AQ92" s="1002">
        <f>+'[7]ENERO 2016'!$Z$159</f>
        <v>25000000</v>
      </c>
      <c r="AR92" s="1002"/>
      <c r="AS92" s="1002"/>
      <c r="AT92" s="1002"/>
      <c r="AU92" s="1005">
        <f t="shared" si="94"/>
        <v>0.54545454545454541</v>
      </c>
      <c r="AV92" s="1002">
        <f t="shared" si="95"/>
        <v>30000000</v>
      </c>
      <c r="AW92" s="1002">
        <f t="shared" ref="AW92:BL105" si="105">H92-AC92</f>
        <v>0</v>
      </c>
      <c r="AX92" s="1002">
        <f t="shared" si="105"/>
        <v>0</v>
      </c>
      <c r="AY92" s="1002">
        <f t="shared" si="105"/>
        <v>0</v>
      </c>
      <c r="AZ92" s="1002">
        <f t="shared" si="96"/>
        <v>0</v>
      </c>
      <c r="BA92" s="1002">
        <f t="shared" si="96"/>
        <v>0</v>
      </c>
      <c r="BB92" s="1002">
        <f t="shared" si="96"/>
        <v>0</v>
      </c>
      <c r="BC92" s="1002">
        <f t="shared" si="96"/>
        <v>0</v>
      </c>
      <c r="BD92" s="1002">
        <f t="shared" si="96"/>
        <v>0</v>
      </c>
      <c r="BE92" s="1002">
        <f t="shared" si="96"/>
        <v>0</v>
      </c>
      <c r="BF92" s="1002">
        <f t="shared" si="96"/>
        <v>0</v>
      </c>
      <c r="BG92" s="1002">
        <f t="shared" si="96"/>
        <v>0</v>
      </c>
      <c r="BH92" s="1002">
        <f t="shared" si="96"/>
        <v>0</v>
      </c>
      <c r="BI92" s="1002">
        <f t="shared" si="96"/>
        <v>0</v>
      </c>
      <c r="BJ92" s="1002">
        <f t="shared" si="96"/>
        <v>0</v>
      </c>
      <c r="BK92" s="1002">
        <f t="shared" si="96"/>
        <v>30000000</v>
      </c>
      <c r="BL92" s="1002"/>
      <c r="BM92" s="1002"/>
      <c r="BN92" s="1002">
        <f t="shared" si="97"/>
        <v>0</v>
      </c>
      <c r="BO92" s="1005">
        <f t="shared" si="98"/>
        <v>0</v>
      </c>
      <c r="BP92" s="1002">
        <f t="shared" si="99"/>
        <v>0</v>
      </c>
      <c r="BQ92" s="1002"/>
      <c r="BR92" s="1002"/>
      <c r="BS92" s="1002"/>
      <c r="BT92" s="1002"/>
      <c r="BU92" s="1002"/>
      <c r="BV92" s="1002"/>
      <c r="BW92" s="1002"/>
      <c r="BX92" s="1002"/>
      <c r="BY92" s="1002"/>
      <c r="BZ92" s="1002"/>
      <c r="CA92" s="1002"/>
      <c r="CB92" s="1002"/>
      <c r="CC92" s="1002"/>
      <c r="CD92" s="1002"/>
      <c r="CE92" s="1002"/>
      <c r="CF92" s="1002"/>
      <c r="CG92" s="1002"/>
      <c r="CH92" s="1002"/>
      <c r="CI92" s="1005">
        <f t="shared" si="100"/>
        <v>1</v>
      </c>
      <c r="CJ92" s="1002">
        <f t="shared" si="101"/>
        <v>55000000</v>
      </c>
      <c r="CK92" s="1002">
        <f t="shared" ref="CK92:CL105" si="106">H92-BQ92</f>
        <v>0</v>
      </c>
      <c r="CL92" s="1002">
        <f>I92-BR92</f>
        <v>0</v>
      </c>
      <c r="CM92" s="1002">
        <f t="shared" ref="CM92:CO105" si="107">J92-BS92</f>
        <v>0</v>
      </c>
      <c r="CN92" s="1002">
        <f t="shared" si="107"/>
        <v>0</v>
      </c>
      <c r="CO92" s="1002">
        <f t="shared" si="107"/>
        <v>0</v>
      </c>
      <c r="CP92" s="1002">
        <f t="shared" si="102"/>
        <v>0</v>
      </c>
      <c r="CQ92" s="1002">
        <f t="shared" ref="CQ92:CS96" si="108">+N92-BW92</f>
        <v>0</v>
      </c>
      <c r="CR92" s="1002">
        <f t="shared" si="108"/>
        <v>0</v>
      </c>
      <c r="CS92" s="1002">
        <f t="shared" si="108"/>
        <v>0</v>
      </c>
      <c r="CT92" s="1002">
        <f t="shared" si="103"/>
        <v>0</v>
      </c>
      <c r="CU92" s="1002">
        <f t="shared" si="103"/>
        <v>0</v>
      </c>
      <c r="CV92" s="1002">
        <f t="shared" si="103"/>
        <v>0</v>
      </c>
      <c r="CW92" s="1002">
        <f t="shared" si="104"/>
        <v>0</v>
      </c>
      <c r="CX92" s="1002">
        <f t="shared" si="104"/>
        <v>0</v>
      </c>
      <c r="CY92" s="1002">
        <f t="shared" si="104"/>
        <v>55000000</v>
      </c>
      <c r="CZ92" s="1002">
        <f t="shared" si="104"/>
        <v>0</v>
      </c>
      <c r="DA92" s="1002">
        <f t="shared" si="104"/>
        <v>0</v>
      </c>
      <c r="DB92" s="1002">
        <f t="shared" si="104"/>
        <v>0</v>
      </c>
    </row>
    <row r="93" spans="1:106" s="948" customFormat="1" ht="35.25" customHeight="1" x14ac:dyDescent="0.25">
      <c r="A93" s="1504"/>
      <c r="B93" s="1493"/>
      <c r="C93" s="852" t="s">
        <v>4400</v>
      </c>
      <c r="D93" s="1008" t="s">
        <v>4545</v>
      </c>
      <c r="E93" s="1034">
        <v>301</v>
      </c>
      <c r="F93" s="1061" t="s">
        <v>4447</v>
      </c>
      <c r="G93" s="1002">
        <f t="shared" si="91"/>
        <v>30000000</v>
      </c>
      <c r="H93" s="1002"/>
      <c r="I93" s="1002"/>
      <c r="J93" s="1002"/>
      <c r="K93" s="1002"/>
      <c r="L93" s="1002"/>
      <c r="M93" s="1002"/>
      <c r="N93" s="1002"/>
      <c r="O93" s="1002"/>
      <c r="P93" s="1002"/>
      <c r="Q93" s="1002"/>
      <c r="R93" s="1002"/>
      <c r="S93" s="1002"/>
      <c r="T93" s="1002"/>
      <c r="U93" s="1002"/>
      <c r="V93" s="1002">
        <v>30000000</v>
      </c>
      <c r="W93" s="1002"/>
      <c r="X93" s="1002"/>
      <c r="Y93" s="1002"/>
      <c r="AA93" s="1005">
        <f t="shared" si="92"/>
        <v>0</v>
      </c>
      <c r="AB93" s="1002">
        <f t="shared" si="93"/>
        <v>0</v>
      </c>
      <c r="AC93" s="1002"/>
      <c r="AD93" s="1002"/>
      <c r="AE93" s="1002"/>
      <c r="AF93" s="1002"/>
      <c r="AG93" s="1002"/>
      <c r="AH93" s="1002"/>
      <c r="AI93" s="1002"/>
      <c r="AJ93" s="1002"/>
      <c r="AK93" s="1002"/>
      <c r="AL93" s="1002"/>
      <c r="AM93" s="1002"/>
      <c r="AN93" s="1002"/>
      <c r="AO93" s="1002"/>
      <c r="AP93" s="1002"/>
      <c r="AQ93" s="1002"/>
      <c r="AR93" s="1002"/>
      <c r="AS93" s="1002"/>
      <c r="AT93" s="1002"/>
      <c r="AU93" s="1005">
        <f t="shared" si="94"/>
        <v>1</v>
      </c>
      <c r="AV93" s="1002">
        <f t="shared" si="95"/>
        <v>30000000</v>
      </c>
      <c r="AW93" s="1002">
        <f t="shared" si="105"/>
        <v>0</v>
      </c>
      <c r="AX93" s="1002">
        <f t="shared" si="105"/>
        <v>0</v>
      </c>
      <c r="AY93" s="1002">
        <f t="shared" si="105"/>
        <v>0</v>
      </c>
      <c r="AZ93" s="1002">
        <f t="shared" si="96"/>
        <v>0</v>
      </c>
      <c r="BA93" s="1002">
        <f t="shared" si="96"/>
        <v>0</v>
      </c>
      <c r="BB93" s="1002">
        <f t="shared" si="96"/>
        <v>0</v>
      </c>
      <c r="BC93" s="1002">
        <f t="shared" si="96"/>
        <v>0</v>
      </c>
      <c r="BD93" s="1002">
        <f t="shared" si="96"/>
        <v>0</v>
      </c>
      <c r="BE93" s="1002">
        <f t="shared" si="96"/>
        <v>0</v>
      </c>
      <c r="BF93" s="1002">
        <f t="shared" si="96"/>
        <v>0</v>
      </c>
      <c r="BG93" s="1002">
        <f t="shared" si="96"/>
        <v>0</v>
      </c>
      <c r="BH93" s="1002">
        <f t="shared" si="96"/>
        <v>0</v>
      </c>
      <c r="BI93" s="1002">
        <f t="shared" si="96"/>
        <v>0</v>
      </c>
      <c r="BJ93" s="1002">
        <f t="shared" si="96"/>
        <v>0</v>
      </c>
      <c r="BK93" s="1002">
        <f t="shared" si="96"/>
        <v>30000000</v>
      </c>
      <c r="BL93" s="1002"/>
      <c r="BM93" s="1002"/>
      <c r="BN93" s="1002">
        <f t="shared" si="97"/>
        <v>0</v>
      </c>
      <c r="BO93" s="1005">
        <f t="shared" si="98"/>
        <v>0</v>
      </c>
      <c r="BP93" s="1002">
        <f t="shared" si="99"/>
        <v>0</v>
      </c>
      <c r="BQ93" s="1002"/>
      <c r="BR93" s="1002"/>
      <c r="BS93" s="1002"/>
      <c r="BT93" s="1002"/>
      <c r="BU93" s="1002"/>
      <c r="BV93" s="1002"/>
      <c r="BW93" s="1002"/>
      <c r="BX93" s="1002"/>
      <c r="BY93" s="1002"/>
      <c r="BZ93" s="1002"/>
      <c r="CA93" s="1002"/>
      <c r="CB93" s="1002"/>
      <c r="CC93" s="1002"/>
      <c r="CD93" s="1002"/>
      <c r="CE93" s="1002"/>
      <c r="CF93" s="1002"/>
      <c r="CG93" s="1002"/>
      <c r="CH93" s="1002"/>
      <c r="CI93" s="1005">
        <f t="shared" si="100"/>
        <v>1</v>
      </c>
      <c r="CJ93" s="1002">
        <f t="shared" si="101"/>
        <v>30000000</v>
      </c>
      <c r="CK93" s="1002">
        <f t="shared" si="106"/>
        <v>0</v>
      </c>
      <c r="CL93" s="1002">
        <f>I93-BR93</f>
        <v>0</v>
      </c>
      <c r="CM93" s="1002">
        <f t="shared" si="107"/>
        <v>0</v>
      </c>
      <c r="CN93" s="1002">
        <f t="shared" si="107"/>
        <v>0</v>
      </c>
      <c r="CO93" s="1002">
        <f t="shared" si="107"/>
        <v>0</v>
      </c>
      <c r="CP93" s="1002">
        <f t="shared" si="102"/>
        <v>0</v>
      </c>
      <c r="CQ93" s="1002">
        <f t="shared" si="108"/>
        <v>0</v>
      </c>
      <c r="CR93" s="1002">
        <f t="shared" si="108"/>
        <v>0</v>
      </c>
      <c r="CS93" s="1002">
        <f t="shared" si="108"/>
        <v>0</v>
      </c>
      <c r="CT93" s="1002">
        <f t="shared" si="103"/>
        <v>0</v>
      </c>
      <c r="CU93" s="1002">
        <f t="shared" si="103"/>
        <v>0</v>
      </c>
      <c r="CV93" s="1002">
        <f t="shared" si="103"/>
        <v>0</v>
      </c>
      <c r="CW93" s="1002">
        <f t="shared" si="104"/>
        <v>0</v>
      </c>
      <c r="CX93" s="1002">
        <f t="shared" si="104"/>
        <v>0</v>
      </c>
      <c r="CY93" s="1002">
        <f t="shared" si="104"/>
        <v>30000000</v>
      </c>
      <c r="CZ93" s="1002">
        <f t="shared" si="104"/>
        <v>0</v>
      </c>
      <c r="DA93" s="1002">
        <f t="shared" si="104"/>
        <v>0</v>
      </c>
      <c r="DB93" s="1002">
        <f t="shared" si="104"/>
        <v>0</v>
      </c>
    </row>
    <row r="94" spans="1:106" ht="49.5" customHeight="1" x14ac:dyDescent="0.25">
      <c r="A94" s="1504"/>
      <c r="B94" s="1493"/>
      <c r="C94" s="852" t="s">
        <v>4401</v>
      </c>
      <c r="D94" s="1008" t="s">
        <v>4546</v>
      </c>
      <c r="E94" s="1034">
        <v>301</v>
      </c>
      <c r="F94" s="1061" t="s">
        <v>4548</v>
      </c>
      <c r="G94" s="1002">
        <f t="shared" si="91"/>
        <v>50000000</v>
      </c>
      <c r="H94" s="1002"/>
      <c r="I94" s="1002"/>
      <c r="J94" s="1002"/>
      <c r="K94" s="1002"/>
      <c r="L94" s="1002"/>
      <c r="M94" s="1002"/>
      <c r="N94" s="1002"/>
      <c r="O94" s="1002"/>
      <c r="P94" s="1002"/>
      <c r="Q94" s="1002"/>
      <c r="R94" s="1002"/>
      <c r="S94" s="1002"/>
      <c r="T94" s="1002"/>
      <c r="U94" s="1002"/>
      <c r="V94" s="1002">
        <v>25000000</v>
      </c>
      <c r="W94" s="1002"/>
      <c r="X94" s="1002"/>
      <c r="Y94" s="1002">
        <v>25000000</v>
      </c>
      <c r="AA94" s="1005">
        <f t="shared" si="92"/>
        <v>0</v>
      </c>
      <c r="AB94" s="1002">
        <f t="shared" si="93"/>
        <v>0</v>
      </c>
      <c r="AC94" s="1002"/>
      <c r="AD94" s="1002"/>
      <c r="AE94" s="1002"/>
      <c r="AF94" s="1002"/>
      <c r="AG94" s="1002"/>
      <c r="AH94" s="1002"/>
      <c r="AI94" s="1002"/>
      <c r="AJ94" s="1002"/>
      <c r="AK94" s="1002"/>
      <c r="AL94" s="1002"/>
      <c r="AM94" s="1002"/>
      <c r="AN94" s="1002"/>
      <c r="AO94" s="1002"/>
      <c r="AP94" s="1002"/>
      <c r="AQ94" s="1002"/>
      <c r="AR94" s="1002"/>
      <c r="AS94" s="1002"/>
      <c r="AT94" s="1002"/>
      <c r="AU94" s="1005">
        <f t="shared" si="94"/>
        <v>1</v>
      </c>
      <c r="AV94" s="1002">
        <f t="shared" si="95"/>
        <v>50000000</v>
      </c>
      <c r="AW94" s="1002">
        <f t="shared" si="105"/>
        <v>0</v>
      </c>
      <c r="AX94" s="1002">
        <f t="shared" si="105"/>
        <v>0</v>
      </c>
      <c r="AY94" s="1002">
        <f t="shared" si="105"/>
        <v>0</v>
      </c>
      <c r="AZ94" s="1002">
        <f t="shared" si="96"/>
        <v>0</v>
      </c>
      <c r="BA94" s="1002">
        <f t="shared" si="96"/>
        <v>0</v>
      </c>
      <c r="BB94" s="1002">
        <f t="shared" si="96"/>
        <v>0</v>
      </c>
      <c r="BC94" s="1002">
        <f t="shared" si="96"/>
        <v>0</v>
      </c>
      <c r="BD94" s="1002">
        <f t="shared" si="96"/>
        <v>0</v>
      </c>
      <c r="BE94" s="1002">
        <f t="shared" si="96"/>
        <v>0</v>
      </c>
      <c r="BF94" s="1002">
        <f t="shared" si="96"/>
        <v>0</v>
      </c>
      <c r="BG94" s="1002">
        <f t="shared" si="96"/>
        <v>0</v>
      </c>
      <c r="BH94" s="1002">
        <f t="shared" si="96"/>
        <v>0</v>
      </c>
      <c r="BI94" s="1002">
        <f t="shared" si="96"/>
        <v>0</v>
      </c>
      <c r="BJ94" s="1002">
        <f t="shared" si="96"/>
        <v>0</v>
      </c>
      <c r="BK94" s="1002">
        <f t="shared" si="96"/>
        <v>25000000</v>
      </c>
      <c r="BL94" s="1002"/>
      <c r="BM94" s="1002"/>
      <c r="BN94" s="1002">
        <f t="shared" si="97"/>
        <v>25000000</v>
      </c>
      <c r="BO94" s="1005">
        <f t="shared" si="98"/>
        <v>0</v>
      </c>
      <c r="BP94" s="1002">
        <f t="shared" si="99"/>
        <v>0</v>
      </c>
      <c r="BQ94" s="1002"/>
      <c r="BR94" s="1002"/>
      <c r="BS94" s="1002"/>
      <c r="BT94" s="1002"/>
      <c r="BU94" s="1002"/>
      <c r="BV94" s="1002"/>
      <c r="BW94" s="1002"/>
      <c r="BX94" s="1002"/>
      <c r="BY94" s="1002"/>
      <c r="BZ94" s="1002"/>
      <c r="CA94" s="1002"/>
      <c r="CB94" s="1002"/>
      <c r="CC94" s="1002"/>
      <c r="CD94" s="1002"/>
      <c r="CE94" s="1002"/>
      <c r="CF94" s="1002"/>
      <c r="CG94" s="1002"/>
      <c r="CH94" s="1002"/>
      <c r="CI94" s="1005">
        <f t="shared" si="100"/>
        <v>1</v>
      </c>
      <c r="CJ94" s="1002">
        <f t="shared" si="101"/>
        <v>50000000</v>
      </c>
      <c r="CK94" s="1002">
        <f t="shared" si="106"/>
        <v>0</v>
      </c>
      <c r="CL94" s="1002">
        <f>I94-BR94</f>
        <v>0</v>
      </c>
      <c r="CM94" s="1002">
        <f t="shared" si="107"/>
        <v>0</v>
      </c>
      <c r="CN94" s="1002">
        <f t="shared" si="107"/>
        <v>0</v>
      </c>
      <c r="CO94" s="1002">
        <f t="shared" si="107"/>
        <v>0</v>
      </c>
      <c r="CP94" s="1002">
        <f t="shared" si="102"/>
        <v>0</v>
      </c>
      <c r="CQ94" s="1002">
        <f t="shared" si="108"/>
        <v>0</v>
      </c>
      <c r="CR94" s="1002">
        <f t="shared" si="108"/>
        <v>0</v>
      </c>
      <c r="CS94" s="1002">
        <f t="shared" si="108"/>
        <v>0</v>
      </c>
      <c r="CT94" s="1002">
        <f t="shared" si="103"/>
        <v>0</v>
      </c>
      <c r="CU94" s="1002">
        <f t="shared" si="103"/>
        <v>0</v>
      </c>
      <c r="CV94" s="1002">
        <f t="shared" si="103"/>
        <v>0</v>
      </c>
      <c r="CW94" s="1002">
        <f t="shared" si="104"/>
        <v>0</v>
      </c>
      <c r="CX94" s="1002">
        <f t="shared" si="104"/>
        <v>0</v>
      </c>
      <c r="CY94" s="1002">
        <f t="shared" si="104"/>
        <v>25000000</v>
      </c>
      <c r="CZ94" s="1002">
        <f t="shared" si="104"/>
        <v>0</v>
      </c>
      <c r="DA94" s="1002">
        <f t="shared" si="104"/>
        <v>0</v>
      </c>
      <c r="DB94" s="1002">
        <f t="shared" si="104"/>
        <v>25000000</v>
      </c>
    </row>
    <row r="95" spans="1:106" ht="39.75" customHeight="1" x14ac:dyDescent="0.25">
      <c r="A95" s="1504"/>
      <c r="B95" s="1493"/>
      <c r="C95" s="852" t="s">
        <v>4402</v>
      </c>
      <c r="D95" s="1008" t="s">
        <v>4547</v>
      </c>
      <c r="E95" s="1034">
        <v>301</v>
      </c>
      <c r="F95" s="1061" t="s">
        <v>4447</v>
      </c>
      <c r="G95" s="1002">
        <f t="shared" si="91"/>
        <v>34000000</v>
      </c>
      <c r="H95" s="1002"/>
      <c r="I95" s="1002"/>
      <c r="J95" s="1002"/>
      <c r="K95" s="1002"/>
      <c r="L95" s="1002"/>
      <c r="M95" s="1002"/>
      <c r="N95" s="1002"/>
      <c r="O95" s="1002"/>
      <c r="P95" s="1002"/>
      <c r="Q95" s="1002"/>
      <c r="R95" s="1002"/>
      <c r="S95" s="1002"/>
      <c r="T95" s="1002"/>
      <c r="U95" s="1002"/>
      <c r="V95" s="1002">
        <v>34000000</v>
      </c>
      <c r="W95" s="1002"/>
      <c r="X95" s="1002"/>
      <c r="Y95" s="1002"/>
      <c r="AA95" s="1005">
        <f t="shared" si="92"/>
        <v>0.33084932352941177</v>
      </c>
      <c r="AB95" s="1002">
        <f t="shared" si="93"/>
        <v>11248877</v>
      </c>
      <c r="AC95" s="1002"/>
      <c r="AD95" s="1002"/>
      <c r="AE95" s="1002"/>
      <c r="AF95" s="1002"/>
      <c r="AG95" s="1002"/>
      <c r="AH95" s="1002"/>
      <c r="AI95" s="1002"/>
      <c r="AJ95" s="1002"/>
      <c r="AK95" s="1002"/>
      <c r="AL95" s="1002"/>
      <c r="AM95" s="1002"/>
      <c r="AN95" s="1002"/>
      <c r="AO95" s="1002"/>
      <c r="AP95" s="1002"/>
      <c r="AQ95" s="1002">
        <f>+'[7]ENERO 2016'!$Z$174</f>
        <v>11248877</v>
      </c>
      <c r="AR95" s="1002"/>
      <c r="AS95" s="1002"/>
      <c r="AT95" s="1002"/>
      <c r="AU95" s="1005">
        <f t="shared" si="94"/>
        <v>0.66915067647058823</v>
      </c>
      <c r="AV95" s="1002">
        <f t="shared" si="95"/>
        <v>22751123</v>
      </c>
      <c r="AW95" s="1002">
        <f t="shared" si="105"/>
        <v>0</v>
      </c>
      <c r="AX95" s="1002">
        <f t="shared" si="105"/>
        <v>0</v>
      </c>
      <c r="AY95" s="1002">
        <f t="shared" si="105"/>
        <v>0</v>
      </c>
      <c r="AZ95" s="1002">
        <f t="shared" si="96"/>
        <v>0</v>
      </c>
      <c r="BA95" s="1002">
        <f t="shared" si="96"/>
        <v>0</v>
      </c>
      <c r="BB95" s="1002">
        <f t="shared" si="96"/>
        <v>0</v>
      </c>
      <c r="BC95" s="1002">
        <f t="shared" si="96"/>
        <v>0</v>
      </c>
      <c r="BD95" s="1002">
        <f t="shared" si="96"/>
        <v>0</v>
      </c>
      <c r="BE95" s="1002">
        <f t="shared" si="96"/>
        <v>0</v>
      </c>
      <c r="BF95" s="1002">
        <f t="shared" si="96"/>
        <v>0</v>
      </c>
      <c r="BG95" s="1002">
        <f t="shared" si="96"/>
        <v>0</v>
      </c>
      <c r="BH95" s="1002">
        <f t="shared" si="96"/>
        <v>0</v>
      </c>
      <c r="BI95" s="1002">
        <f t="shared" si="96"/>
        <v>0</v>
      </c>
      <c r="BJ95" s="1002">
        <f t="shared" si="96"/>
        <v>0</v>
      </c>
      <c r="BK95" s="1002">
        <f t="shared" si="96"/>
        <v>22751123</v>
      </c>
      <c r="BL95" s="1002"/>
      <c r="BM95" s="1002"/>
      <c r="BN95" s="1002">
        <f t="shared" si="97"/>
        <v>0</v>
      </c>
      <c r="BO95" s="1005">
        <f t="shared" si="98"/>
        <v>0.33084200000000002</v>
      </c>
      <c r="BP95" s="1002">
        <f t="shared" si="99"/>
        <v>11248628</v>
      </c>
      <c r="BQ95" s="1002"/>
      <c r="BR95" s="1002"/>
      <c r="BS95" s="1002"/>
      <c r="BT95" s="1002"/>
      <c r="BU95" s="1002"/>
      <c r="BV95" s="1002"/>
      <c r="BW95" s="1002"/>
      <c r="BX95" s="1002"/>
      <c r="BY95" s="1002"/>
      <c r="BZ95" s="1002"/>
      <c r="CA95" s="1002"/>
      <c r="CB95" s="1002"/>
      <c r="CC95" s="1002"/>
      <c r="CD95" s="1002"/>
      <c r="CE95" s="1002">
        <f>+'[7]ENERO 2016'!$H$172</f>
        <v>11248628</v>
      </c>
      <c r="CF95" s="1002"/>
      <c r="CG95" s="1002"/>
      <c r="CH95" s="1002"/>
      <c r="CI95" s="1005">
        <f t="shared" si="100"/>
        <v>0.66915799999999992</v>
      </c>
      <c r="CJ95" s="1002">
        <f t="shared" si="101"/>
        <v>22751372</v>
      </c>
      <c r="CK95" s="1002">
        <f t="shared" si="106"/>
        <v>0</v>
      </c>
      <c r="CL95" s="1002">
        <f>I95-BR95</f>
        <v>0</v>
      </c>
      <c r="CM95" s="1002">
        <f t="shared" si="107"/>
        <v>0</v>
      </c>
      <c r="CN95" s="1002">
        <f t="shared" si="107"/>
        <v>0</v>
      </c>
      <c r="CO95" s="1002">
        <f t="shared" si="107"/>
        <v>0</v>
      </c>
      <c r="CP95" s="1002">
        <f t="shared" si="102"/>
        <v>0</v>
      </c>
      <c r="CQ95" s="1002">
        <f t="shared" si="108"/>
        <v>0</v>
      </c>
      <c r="CR95" s="1002">
        <f t="shared" si="108"/>
        <v>0</v>
      </c>
      <c r="CS95" s="1002">
        <f t="shared" si="108"/>
        <v>0</v>
      </c>
      <c r="CT95" s="1002">
        <f t="shared" si="103"/>
        <v>0</v>
      </c>
      <c r="CU95" s="1002">
        <f t="shared" si="103"/>
        <v>0</v>
      </c>
      <c r="CV95" s="1002">
        <f t="shared" si="103"/>
        <v>0</v>
      </c>
      <c r="CW95" s="1002">
        <f t="shared" si="104"/>
        <v>0</v>
      </c>
      <c r="CX95" s="1002">
        <f t="shared" si="104"/>
        <v>0</v>
      </c>
      <c r="CY95" s="1002">
        <f t="shared" si="104"/>
        <v>22751372</v>
      </c>
      <c r="CZ95" s="1002">
        <f t="shared" si="104"/>
        <v>0</v>
      </c>
      <c r="DA95" s="1002">
        <f t="shared" si="104"/>
        <v>0</v>
      </c>
      <c r="DB95" s="1002">
        <f t="shared" si="104"/>
        <v>0</v>
      </c>
    </row>
    <row r="96" spans="1:106" ht="27.75" customHeight="1" x14ac:dyDescent="0.25">
      <c r="A96" s="1504"/>
      <c r="B96" s="1493"/>
      <c r="C96" s="852" t="s">
        <v>4403</v>
      </c>
      <c r="D96" s="1008" t="s">
        <v>4459</v>
      </c>
      <c r="E96" s="1034">
        <v>301</v>
      </c>
      <c r="F96" s="1061" t="s">
        <v>4455</v>
      </c>
      <c r="G96" s="1002">
        <f t="shared" si="91"/>
        <v>60000000</v>
      </c>
      <c r="H96" s="1002"/>
      <c r="I96" s="1002"/>
      <c r="J96" s="1002"/>
      <c r="K96" s="1002"/>
      <c r="L96" s="1002"/>
      <c r="M96" s="1002"/>
      <c r="N96" s="1002"/>
      <c r="O96" s="1002"/>
      <c r="P96" s="1002"/>
      <c r="Q96" s="1002"/>
      <c r="R96" s="1002"/>
      <c r="S96" s="1002"/>
      <c r="T96" s="1002"/>
      <c r="U96" s="1002"/>
      <c r="V96" s="1002">
        <v>60000000</v>
      </c>
      <c r="W96" s="1002"/>
      <c r="X96" s="1002"/>
      <c r="Y96" s="1002"/>
      <c r="AA96" s="1005">
        <f t="shared" si="92"/>
        <v>1</v>
      </c>
      <c r="AB96" s="1002">
        <f t="shared" si="93"/>
        <v>60000000</v>
      </c>
      <c r="AC96" s="1002"/>
      <c r="AD96" s="1002"/>
      <c r="AE96" s="1002"/>
      <c r="AF96" s="1002"/>
      <c r="AG96" s="1002"/>
      <c r="AH96" s="1002"/>
      <c r="AI96" s="1002"/>
      <c r="AJ96" s="1002"/>
      <c r="AK96" s="1002"/>
      <c r="AL96" s="1002"/>
      <c r="AM96" s="1002"/>
      <c r="AN96" s="1002"/>
      <c r="AO96" s="1002"/>
      <c r="AP96" s="1002"/>
      <c r="AQ96" s="1002">
        <f>+'[7]ENERO 2016'!$Z$180</f>
        <v>60000000</v>
      </c>
      <c r="AR96" s="1002"/>
      <c r="AS96" s="1002"/>
      <c r="AT96" s="1002"/>
      <c r="AU96" s="1005">
        <f t="shared" si="94"/>
        <v>0</v>
      </c>
      <c r="AV96" s="1002">
        <f t="shared" si="95"/>
        <v>0</v>
      </c>
      <c r="AW96" s="1002">
        <f t="shared" si="105"/>
        <v>0</v>
      </c>
      <c r="AX96" s="1002">
        <f t="shared" si="105"/>
        <v>0</v>
      </c>
      <c r="AY96" s="1002">
        <f t="shared" si="105"/>
        <v>0</v>
      </c>
      <c r="AZ96" s="1002">
        <f t="shared" si="96"/>
        <v>0</v>
      </c>
      <c r="BA96" s="1002">
        <f t="shared" si="96"/>
        <v>0</v>
      </c>
      <c r="BB96" s="1002">
        <f t="shared" si="96"/>
        <v>0</v>
      </c>
      <c r="BC96" s="1002">
        <f t="shared" si="96"/>
        <v>0</v>
      </c>
      <c r="BD96" s="1002">
        <f t="shared" si="96"/>
        <v>0</v>
      </c>
      <c r="BE96" s="1002">
        <f t="shared" si="96"/>
        <v>0</v>
      </c>
      <c r="BF96" s="1002">
        <f t="shared" si="96"/>
        <v>0</v>
      </c>
      <c r="BG96" s="1002">
        <f t="shared" si="96"/>
        <v>0</v>
      </c>
      <c r="BH96" s="1002">
        <f t="shared" si="96"/>
        <v>0</v>
      </c>
      <c r="BI96" s="1002">
        <f t="shared" si="96"/>
        <v>0</v>
      </c>
      <c r="BJ96" s="1002">
        <f t="shared" si="96"/>
        <v>0</v>
      </c>
      <c r="BK96" s="1002">
        <f t="shared" si="96"/>
        <v>0</v>
      </c>
      <c r="BL96" s="1002"/>
      <c r="BM96" s="1002"/>
      <c r="BN96" s="1002">
        <f t="shared" si="97"/>
        <v>0</v>
      </c>
      <c r="BO96" s="1005">
        <f t="shared" si="98"/>
        <v>0</v>
      </c>
      <c r="BP96" s="1002">
        <f t="shared" si="99"/>
        <v>0</v>
      </c>
      <c r="BQ96" s="1002"/>
      <c r="BR96" s="1002"/>
      <c r="BS96" s="1002"/>
      <c r="BT96" s="1002"/>
      <c r="BU96" s="1002"/>
      <c r="BV96" s="1002"/>
      <c r="BW96" s="1002"/>
      <c r="BX96" s="1002"/>
      <c r="BY96" s="1002"/>
      <c r="BZ96" s="1002"/>
      <c r="CA96" s="1002"/>
      <c r="CB96" s="1002"/>
      <c r="CC96" s="1002"/>
      <c r="CD96" s="1002"/>
      <c r="CE96" s="1002"/>
      <c r="CF96" s="1002"/>
      <c r="CG96" s="1002"/>
      <c r="CH96" s="1002"/>
      <c r="CI96" s="1005">
        <f t="shared" si="100"/>
        <v>1</v>
      </c>
      <c r="CJ96" s="1002">
        <f t="shared" si="101"/>
        <v>60000000</v>
      </c>
      <c r="CK96" s="1002">
        <f t="shared" si="106"/>
        <v>0</v>
      </c>
      <c r="CL96" s="1002">
        <f>I96-BR96</f>
        <v>0</v>
      </c>
      <c r="CM96" s="1002">
        <f t="shared" si="107"/>
        <v>0</v>
      </c>
      <c r="CN96" s="1002">
        <f t="shared" si="107"/>
        <v>0</v>
      </c>
      <c r="CO96" s="1002">
        <f t="shared" si="107"/>
        <v>0</v>
      </c>
      <c r="CP96" s="1002">
        <f t="shared" si="102"/>
        <v>0</v>
      </c>
      <c r="CQ96" s="1002">
        <f t="shared" si="108"/>
        <v>0</v>
      </c>
      <c r="CR96" s="1002">
        <f t="shared" si="108"/>
        <v>0</v>
      </c>
      <c r="CS96" s="1002">
        <f t="shared" si="108"/>
        <v>0</v>
      </c>
      <c r="CT96" s="1002">
        <f t="shared" si="103"/>
        <v>0</v>
      </c>
      <c r="CU96" s="1002">
        <f t="shared" si="103"/>
        <v>0</v>
      </c>
      <c r="CV96" s="1002">
        <f t="shared" si="103"/>
        <v>0</v>
      </c>
      <c r="CW96" s="1002">
        <f t="shared" si="104"/>
        <v>0</v>
      </c>
      <c r="CX96" s="1002">
        <f t="shared" si="104"/>
        <v>0</v>
      </c>
      <c r="CY96" s="1002">
        <f t="shared" si="104"/>
        <v>60000000</v>
      </c>
      <c r="CZ96" s="1002">
        <f t="shared" si="104"/>
        <v>0</v>
      </c>
      <c r="DA96" s="1002">
        <f t="shared" si="104"/>
        <v>0</v>
      </c>
      <c r="DB96" s="1002">
        <f t="shared" si="104"/>
        <v>0</v>
      </c>
    </row>
    <row r="97" spans="1:107" ht="26.25" customHeight="1" x14ac:dyDescent="0.25">
      <c r="A97" s="1504"/>
      <c r="B97" s="1493"/>
      <c r="C97" s="852" t="s">
        <v>4453</v>
      </c>
      <c r="D97" s="1008" t="s">
        <v>4460</v>
      </c>
      <c r="E97" s="1034">
        <v>301</v>
      </c>
      <c r="F97" s="1061" t="s">
        <v>4434</v>
      </c>
      <c r="G97" s="1002">
        <f t="shared" si="91"/>
        <v>20000000</v>
      </c>
      <c r="H97" s="1002"/>
      <c r="I97" s="1002"/>
      <c r="J97" s="1002"/>
      <c r="K97" s="1002"/>
      <c r="L97" s="1002"/>
      <c r="M97" s="1002"/>
      <c r="N97" s="1002"/>
      <c r="O97" s="1002"/>
      <c r="P97" s="1002"/>
      <c r="Q97" s="1002"/>
      <c r="R97" s="1002"/>
      <c r="S97" s="1002"/>
      <c r="T97" s="1002"/>
      <c r="U97" s="1002"/>
      <c r="V97" s="1002">
        <v>20000000</v>
      </c>
      <c r="W97" s="1002"/>
      <c r="X97" s="1002"/>
      <c r="Y97" s="1002"/>
      <c r="AA97" s="1005">
        <f t="shared" si="92"/>
        <v>0</v>
      </c>
      <c r="AB97" s="1002">
        <f t="shared" si="93"/>
        <v>0</v>
      </c>
      <c r="AC97" s="1002"/>
      <c r="AD97" s="1002"/>
      <c r="AE97" s="1002"/>
      <c r="AF97" s="1002"/>
      <c r="AG97" s="1002"/>
      <c r="AH97" s="1002"/>
      <c r="AI97" s="1002"/>
      <c r="AJ97" s="1002"/>
      <c r="AK97" s="1002"/>
      <c r="AL97" s="1002"/>
      <c r="AM97" s="1002"/>
      <c r="AN97" s="1002"/>
      <c r="AO97" s="1002"/>
      <c r="AP97" s="1002"/>
      <c r="AQ97" s="1002"/>
      <c r="AR97" s="1002"/>
      <c r="AS97" s="1002"/>
      <c r="AT97" s="1002"/>
      <c r="AU97" s="1005">
        <f t="shared" si="94"/>
        <v>1</v>
      </c>
      <c r="AV97" s="1002">
        <f t="shared" si="95"/>
        <v>20000000</v>
      </c>
      <c r="AW97" s="1002">
        <f t="shared" si="105"/>
        <v>0</v>
      </c>
      <c r="AX97" s="1002">
        <f t="shared" si="105"/>
        <v>0</v>
      </c>
      <c r="AY97" s="1002">
        <f t="shared" si="105"/>
        <v>0</v>
      </c>
      <c r="AZ97" s="1002">
        <f t="shared" si="96"/>
        <v>0</v>
      </c>
      <c r="BA97" s="1002">
        <f t="shared" si="96"/>
        <v>0</v>
      </c>
      <c r="BB97" s="1002">
        <f t="shared" si="96"/>
        <v>0</v>
      </c>
      <c r="BC97" s="1002">
        <f t="shared" si="96"/>
        <v>0</v>
      </c>
      <c r="BD97" s="1002">
        <f t="shared" si="96"/>
        <v>0</v>
      </c>
      <c r="BE97" s="1002">
        <f t="shared" si="96"/>
        <v>0</v>
      </c>
      <c r="BF97" s="1002">
        <f t="shared" si="96"/>
        <v>0</v>
      </c>
      <c r="BG97" s="1002">
        <f t="shared" si="96"/>
        <v>0</v>
      </c>
      <c r="BH97" s="1002">
        <f t="shared" si="96"/>
        <v>0</v>
      </c>
      <c r="BI97" s="1002">
        <f t="shared" si="96"/>
        <v>0</v>
      </c>
      <c r="BJ97" s="1002">
        <f t="shared" si="96"/>
        <v>0</v>
      </c>
      <c r="BK97" s="1002">
        <f t="shared" si="96"/>
        <v>20000000</v>
      </c>
      <c r="BL97" s="1002"/>
      <c r="BM97" s="1002"/>
      <c r="BN97" s="1002">
        <f t="shared" si="97"/>
        <v>0</v>
      </c>
      <c r="BO97" s="1005">
        <f t="shared" si="98"/>
        <v>0</v>
      </c>
      <c r="BP97" s="1002">
        <f t="shared" si="99"/>
        <v>0</v>
      </c>
      <c r="BQ97" s="1002"/>
      <c r="BR97" s="1002"/>
      <c r="BS97" s="1002"/>
      <c r="BT97" s="1002"/>
      <c r="BU97" s="1002"/>
      <c r="BV97" s="1002"/>
      <c r="BW97" s="1002"/>
      <c r="BX97" s="1002"/>
      <c r="BY97" s="1002"/>
      <c r="BZ97" s="1002"/>
      <c r="CA97" s="1002"/>
      <c r="CB97" s="1002"/>
      <c r="CC97" s="1002"/>
      <c r="CD97" s="1002"/>
      <c r="CE97" s="1002"/>
      <c r="CF97" s="1002"/>
      <c r="CG97" s="1002"/>
      <c r="CH97" s="1002"/>
      <c r="CI97" s="1005">
        <f t="shared" si="100"/>
        <v>1</v>
      </c>
      <c r="CJ97" s="1002">
        <f t="shared" si="101"/>
        <v>20000000</v>
      </c>
      <c r="CK97" s="1002">
        <f t="shared" si="106"/>
        <v>0</v>
      </c>
      <c r="CL97" s="1002">
        <f t="shared" si="106"/>
        <v>0</v>
      </c>
      <c r="CM97" s="1002">
        <f t="shared" si="107"/>
        <v>0</v>
      </c>
      <c r="CN97" s="1002">
        <f t="shared" si="107"/>
        <v>0</v>
      </c>
      <c r="CO97" s="1002">
        <f t="shared" si="107"/>
        <v>0</v>
      </c>
      <c r="CP97" s="1002">
        <f t="shared" si="102"/>
        <v>0</v>
      </c>
      <c r="CQ97" s="1002">
        <f t="shared" si="102"/>
        <v>0</v>
      </c>
      <c r="CR97" s="1002">
        <f t="shared" si="102"/>
        <v>0</v>
      </c>
      <c r="CS97" s="1002">
        <f t="shared" si="102"/>
        <v>0</v>
      </c>
      <c r="CT97" s="1002">
        <f t="shared" si="103"/>
        <v>0</v>
      </c>
      <c r="CU97" s="1002">
        <f t="shared" si="103"/>
        <v>0</v>
      </c>
      <c r="CV97" s="1002">
        <f t="shared" si="103"/>
        <v>0</v>
      </c>
      <c r="CW97" s="1002">
        <f t="shared" si="104"/>
        <v>0</v>
      </c>
      <c r="CX97" s="1002">
        <f t="shared" si="104"/>
        <v>0</v>
      </c>
      <c r="CY97" s="1002">
        <f t="shared" si="104"/>
        <v>20000000</v>
      </c>
      <c r="CZ97" s="1002">
        <f t="shared" si="104"/>
        <v>0</v>
      </c>
      <c r="DA97" s="1002">
        <f t="shared" si="104"/>
        <v>0</v>
      </c>
      <c r="DB97" s="1002">
        <f t="shared" si="104"/>
        <v>0</v>
      </c>
    </row>
    <row r="98" spans="1:107" ht="47.25" customHeight="1" x14ac:dyDescent="0.25">
      <c r="A98" s="1504"/>
      <c r="B98" s="1494"/>
      <c r="C98" s="852" t="s">
        <v>4592</v>
      </c>
      <c r="D98" s="1008" t="s">
        <v>4593</v>
      </c>
      <c r="E98" s="1034">
        <v>301</v>
      </c>
      <c r="F98" s="1061" t="s">
        <v>4447</v>
      </c>
      <c r="G98" s="1002">
        <f t="shared" si="91"/>
        <v>26000000</v>
      </c>
      <c r="H98" s="1002"/>
      <c r="I98" s="1002"/>
      <c r="J98" s="1002"/>
      <c r="K98" s="1002"/>
      <c r="L98" s="1002"/>
      <c r="M98" s="1002"/>
      <c r="N98" s="1002"/>
      <c r="O98" s="1002"/>
      <c r="P98" s="1002"/>
      <c r="Q98" s="1002"/>
      <c r="R98" s="1002"/>
      <c r="S98" s="1002"/>
      <c r="T98" s="1002"/>
      <c r="U98" s="1002"/>
      <c r="V98" s="1002">
        <v>26000000</v>
      </c>
      <c r="W98" s="1002"/>
      <c r="X98" s="1002"/>
      <c r="Y98" s="1002"/>
      <c r="AA98" s="1005">
        <f t="shared" si="92"/>
        <v>1</v>
      </c>
      <c r="AB98" s="1002">
        <f t="shared" si="93"/>
        <v>26000000</v>
      </c>
      <c r="AC98" s="1002"/>
      <c r="AD98" s="1002"/>
      <c r="AE98" s="1002"/>
      <c r="AF98" s="1002"/>
      <c r="AG98" s="1002"/>
      <c r="AH98" s="1002"/>
      <c r="AI98" s="1002"/>
      <c r="AJ98" s="1002"/>
      <c r="AK98" s="1002"/>
      <c r="AL98" s="1002"/>
      <c r="AM98" s="1002"/>
      <c r="AN98" s="1002"/>
      <c r="AO98" s="1002"/>
      <c r="AP98" s="1002"/>
      <c r="AQ98" s="1002">
        <f>+'[7]ENERO 2016'!$Z$190</f>
        <v>26000000</v>
      </c>
      <c r="AR98" s="1002"/>
      <c r="AS98" s="1002"/>
      <c r="AT98" s="1002"/>
      <c r="AU98" s="1005">
        <f t="shared" si="94"/>
        <v>0</v>
      </c>
      <c r="AV98" s="1002">
        <f t="shared" si="95"/>
        <v>0</v>
      </c>
      <c r="AW98" s="1002">
        <f t="shared" si="105"/>
        <v>0</v>
      </c>
      <c r="AX98" s="1002">
        <f t="shared" si="105"/>
        <v>0</v>
      </c>
      <c r="AY98" s="1002">
        <f t="shared" si="105"/>
        <v>0</v>
      </c>
      <c r="AZ98" s="1002">
        <f t="shared" si="105"/>
        <v>0</v>
      </c>
      <c r="BA98" s="1002">
        <f t="shared" si="105"/>
        <v>0</v>
      </c>
      <c r="BB98" s="1002">
        <f t="shared" si="105"/>
        <v>0</v>
      </c>
      <c r="BC98" s="1002">
        <f t="shared" si="105"/>
        <v>0</v>
      </c>
      <c r="BD98" s="1002">
        <f t="shared" si="105"/>
        <v>0</v>
      </c>
      <c r="BE98" s="1002">
        <f t="shared" si="105"/>
        <v>0</v>
      </c>
      <c r="BF98" s="1002">
        <f t="shared" si="105"/>
        <v>0</v>
      </c>
      <c r="BG98" s="1002">
        <f t="shared" si="105"/>
        <v>0</v>
      </c>
      <c r="BH98" s="1002">
        <f t="shared" si="105"/>
        <v>0</v>
      </c>
      <c r="BI98" s="1002">
        <f t="shared" si="105"/>
        <v>0</v>
      </c>
      <c r="BJ98" s="1002">
        <f t="shared" si="105"/>
        <v>0</v>
      </c>
      <c r="BK98" s="1002">
        <f t="shared" si="105"/>
        <v>0</v>
      </c>
      <c r="BL98" s="1002">
        <f t="shared" si="105"/>
        <v>0</v>
      </c>
      <c r="BM98" s="1002">
        <f t="shared" ref="BM98:BN98" si="109">X98-AS98</f>
        <v>0</v>
      </c>
      <c r="BN98" s="1002">
        <f t="shared" si="109"/>
        <v>0</v>
      </c>
      <c r="BO98" s="1005">
        <f t="shared" si="98"/>
        <v>0</v>
      </c>
      <c r="BP98" s="1002">
        <f t="shared" si="99"/>
        <v>0</v>
      </c>
      <c r="BQ98" s="1002"/>
      <c r="BR98" s="1002"/>
      <c r="BS98" s="1002"/>
      <c r="BT98" s="1002"/>
      <c r="BU98" s="1002"/>
      <c r="BV98" s="1002"/>
      <c r="BW98" s="1002"/>
      <c r="BX98" s="1002"/>
      <c r="BY98" s="1002"/>
      <c r="BZ98" s="1002"/>
      <c r="CA98" s="1002"/>
      <c r="CB98" s="1002"/>
      <c r="CC98" s="1002"/>
      <c r="CD98" s="1002"/>
      <c r="CE98" s="1002"/>
      <c r="CF98" s="1002"/>
      <c r="CG98" s="1002"/>
      <c r="CH98" s="1002"/>
      <c r="CI98" s="1005">
        <f t="shared" si="100"/>
        <v>1</v>
      </c>
      <c r="CJ98" s="1002">
        <f t="shared" si="101"/>
        <v>26000000</v>
      </c>
      <c r="CK98" s="1002">
        <f t="shared" si="106"/>
        <v>0</v>
      </c>
      <c r="CL98" s="1002">
        <f t="shared" si="106"/>
        <v>0</v>
      </c>
      <c r="CM98" s="1002">
        <f t="shared" si="107"/>
        <v>0</v>
      </c>
      <c r="CN98" s="1002">
        <f t="shared" si="107"/>
        <v>0</v>
      </c>
      <c r="CO98" s="1002">
        <f t="shared" si="107"/>
        <v>0</v>
      </c>
      <c r="CP98" s="1002">
        <f t="shared" si="102"/>
        <v>0</v>
      </c>
      <c r="CQ98" s="1002">
        <f t="shared" si="102"/>
        <v>0</v>
      </c>
      <c r="CR98" s="1002">
        <f t="shared" si="102"/>
        <v>0</v>
      </c>
      <c r="CS98" s="1002">
        <f t="shared" si="102"/>
        <v>0</v>
      </c>
      <c r="CT98" s="1002">
        <f t="shared" si="103"/>
        <v>0</v>
      </c>
      <c r="CU98" s="1002">
        <f t="shared" si="103"/>
        <v>0</v>
      </c>
      <c r="CV98" s="1002">
        <f t="shared" si="103"/>
        <v>0</v>
      </c>
      <c r="CW98" s="1002">
        <f t="shared" si="103"/>
        <v>0</v>
      </c>
      <c r="CX98" s="1002">
        <f t="shared" si="103"/>
        <v>0</v>
      </c>
      <c r="CY98" s="1002">
        <f t="shared" si="103"/>
        <v>26000000</v>
      </c>
      <c r="CZ98" s="1002">
        <f t="shared" si="103"/>
        <v>0</v>
      </c>
      <c r="DA98" s="1002">
        <f t="shared" si="103"/>
        <v>0</v>
      </c>
      <c r="DB98" s="1002">
        <f t="shared" si="103"/>
        <v>0</v>
      </c>
    </row>
    <row r="99" spans="1:107" ht="61.5" customHeight="1" x14ac:dyDescent="0.25">
      <c r="A99" s="1504"/>
      <c r="B99" s="1066" t="s">
        <v>4384</v>
      </c>
      <c r="C99" s="1068" t="s">
        <v>4437</v>
      </c>
      <c r="D99" s="1008" t="s">
        <v>4397</v>
      </c>
      <c r="E99" s="1067">
        <v>301</v>
      </c>
      <c r="F99" s="1061" t="s">
        <v>4447</v>
      </c>
      <c r="G99" s="1002">
        <f t="shared" si="91"/>
        <v>322000000</v>
      </c>
      <c r="H99" s="1002"/>
      <c r="I99" s="1002"/>
      <c r="J99" s="1002"/>
      <c r="K99" s="1002"/>
      <c r="L99" s="1002"/>
      <c r="M99" s="1002"/>
      <c r="N99" s="1002"/>
      <c r="O99" s="1002"/>
      <c r="P99" s="1002"/>
      <c r="Q99" s="1002"/>
      <c r="R99" s="1002"/>
      <c r="S99" s="1002"/>
      <c r="T99" s="1002"/>
      <c r="U99" s="1002"/>
      <c r="V99" s="1002">
        <v>322000000</v>
      </c>
      <c r="W99" s="1002"/>
      <c r="X99" s="1002"/>
      <c r="Y99" s="1002"/>
      <c r="AA99" s="1005">
        <f t="shared" si="92"/>
        <v>0.26708074534161491</v>
      </c>
      <c r="AB99" s="1002">
        <f t="shared" si="93"/>
        <v>86000000</v>
      </c>
      <c r="AC99" s="1002"/>
      <c r="AD99" s="1002"/>
      <c r="AE99" s="1002"/>
      <c r="AF99" s="1002"/>
      <c r="AG99" s="1002"/>
      <c r="AH99" s="1002"/>
      <c r="AI99" s="1002"/>
      <c r="AJ99" s="1002"/>
      <c r="AK99" s="1002"/>
      <c r="AL99" s="1002"/>
      <c r="AM99" s="1002"/>
      <c r="AN99" s="1002"/>
      <c r="AO99" s="1002"/>
      <c r="AP99" s="1002"/>
      <c r="AQ99" s="1002">
        <f>+'[7]ENERO 2016'!$Z$198</f>
        <v>86000000</v>
      </c>
      <c r="AR99" s="1002"/>
      <c r="AS99" s="1002"/>
      <c r="AT99" s="1002"/>
      <c r="AU99" s="1005">
        <f t="shared" si="94"/>
        <v>0.73291925465838514</v>
      </c>
      <c r="AV99" s="1002">
        <f t="shared" si="95"/>
        <v>236000000</v>
      </c>
      <c r="AW99" s="1002">
        <f t="shared" si="105"/>
        <v>0</v>
      </c>
      <c r="AX99" s="1002">
        <f t="shared" si="105"/>
        <v>0</v>
      </c>
      <c r="AY99" s="1002">
        <f t="shared" si="105"/>
        <v>0</v>
      </c>
      <c r="AZ99" s="1002">
        <f t="shared" si="96"/>
        <v>0</v>
      </c>
      <c r="BA99" s="1002">
        <f t="shared" si="96"/>
        <v>0</v>
      </c>
      <c r="BB99" s="1002">
        <f t="shared" si="96"/>
        <v>0</v>
      </c>
      <c r="BC99" s="1002">
        <f t="shared" si="96"/>
        <v>0</v>
      </c>
      <c r="BD99" s="1002">
        <f t="shared" si="96"/>
        <v>0</v>
      </c>
      <c r="BE99" s="1002">
        <f t="shared" si="96"/>
        <v>0</v>
      </c>
      <c r="BF99" s="1002">
        <f t="shared" si="96"/>
        <v>0</v>
      </c>
      <c r="BG99" s="1002">
        <f t="shared" si="96"/>
        <v>0</v>
      </c>
      <c r="BH99" s="1002">
        <f t="shared" si="96"/>
        <v>0</v>
      </c>
      <c r="BI99" s="1002">
        <f t="shared" si="96"/>
        <v>0</v>
      </c>
      <c r="BJ99" s="1002">
        <f t="shared" si="96"/>
        <v>0</v>
      </c>
      <c r="BK99" s="1002">
        <f t="shared" si="96"/>
        <v>236000000</v>
      </c>
      <c r="BL99" s="1002"/>
      <c r="BM99" s="1002"/>
      <c r="BN99" s="1002">
        <f t="shared" si="97"/>
        <v>0</v>
      </c>
      <c r="BO99" s="1005">
        <f t="shared" si="98"/>
        <v>0</v>
      </c>
      <c r="BP99" s="1002">
        <f t="shared" si="99"/>
        <v>0</v>
      </c>
      <c r="BQ99" s="1002"/>
      <c r="BR99" s="1002"/>
      <c r="BS99" s="1002"/>
      <c r="BT99" s="1002"/>
      <c r="BU99" s="1002"/>
      <c r="BV99" s="1002"/>
      <c r="BW99" s="1002"/>
      <c r="BX99" s="1002"/>
      <c r="BY99" s="1002"/>
      <c r="BZ99" s="1002"/>
      <c r="CA99" s="1002"/>
      <c r="CB99" s="1002"/>
      <c r="CC99" s="1002"/>
      <c r="CD99" s="1002"/>
      <c r="CE99" s="1002"/>
      <c r="CF99" s="1002"/>
      <c r="CG99" s="1002"/>
      <c r="CH99" s="1002"/>
      <c r="CI99" s="1005">
        <f t="shared" si="100"/>
        <v>1</v>
      </c>
      <c r="CJ99" s="1002">
        <f t="shared" si="101"/>
        <v>322000000</v>
      </c>
      <c r="CK99" s="1002">
        <f t="shared" si="106"/>
        <v>0</v>
      </c>
      <c r="CL99" s="1002">
        <f t="shared" si="106"/>
        <v>0</v>
      </c>
      <c r="CM99" s="1002">
        <f t="shared" si="107"/>
        <v>0</v>
      </c>
      <c r="CN99" s="1002">
        <f t="shared" si="107"/>
        <v>0</v>
      </c>
      <c r="CO99" s="1002">
        <f t="shared" si="107"/>
        <v>0</v>
      </c>
      <c r="CP99" s="1002">
        <f t="shared" si="102"/>
        <v>0</v>
      </c>
      <c r="CQ99" s="1002">
        <f t="shared" ref="CQ99:CR105" si="110">+N99-BW99</f>
        <v>0</v>
      </c>
      <c r="CR99" s="1002">
        <f t="shared" si="110"/>
        <v>0</v>
      </c>
      <c r="CS99" s="1002">
        <f t="shared" si="102"/>
        <v>0</v>
      </c>
      <c r="CT99" s="1002">
        <f t="shared" si="103"/>
        <v>0</v>
      </c>
      <c r="CU99" s="1002">
        <f t="shared" si="103"/>
        <v>0</v>
      </c>
      <c r="CV99" s="1002">
        <f t="shared" si="103"/>
        <v>0</v>
      </c>
      <c r="CW99" s="1002">
        <f t="shared" si="104"/>
        <v>0</v>
      </c>
      <c r="CX99" s="1002">
        <f t="shared" si="104"/>
        <v>0</v>
      </c>
      <c r="CY99" s="1002">
        <f t="shared" si="104"/>
        <v>322000000</v>
      </c>
      <c r="CZ99" s="1002">
        <f t="shared" si="104"/>
        <v>0</v>
      </c>
      <c r="DA99" s="1002">
        <f t="shared" si="104"/>
        <v>0</v>
      </c>
      <c r="DB99" s="1002">
        <f t="shared" si="104"/>
        <v>0</v>
      </c>
    </row>
    <row r="100" spans="1:107" ht="48" customHeight="1" x14ac:dyDescent="0.25">
      <c r="A100" s="1504"/>
      <c r="B100" s="1041" t="s">
        <v>4385</v>
      </c>
      <c r="C100" s="852" t="s">
        <v>4438</v>
      </c>
      <c r="D100" s="1008" t="s">
        <v>4398</v>
      </c>
      <c r="E100" s="1034">
        <v>301</v>
      </c>
      <c r="F100" s="1061" t="s">
        <v>4549</v>
      </c>
      <c r="G100" s="1002">
        <f t="shared" si="91"/>
        <v>322000000</v>
      </c>
      <c r="H100" s="1002"/>
      <c r="I100" s="1002"/>
      <c r="J100" s="1002"/>
      <c r="K100" s="1002"/>
      <c r="L100" s="1002"/>
      <c r="M100" s="1002"/>
      <c r="N100" s="1002"/>
      <c r="O100" s="1002"/>
      <c r="P100" s="1002"/>
      <c r="Q100" s="1002"/>
      <c r="R100" s="1002"/>
      <c r="S100" s="1002"/>
      <c r="T100" s="1002"/>
      <c r="U100" s="1002"/>
      <c r="V100" s="1002">
        <v>316000000</v>
      </c>
      <c r="W100" s="1002"/>
      <c r="X100" s="1002"/>
      <c r="Y100" s="1002">
        <v>6000000</v>
      </c>
      <c r="AA100" s="1005">
        <f t="shared" si="92"/>
        <v>0.25465838509316768</v>
      </c>
      <c r="AB100" s="1002">
        <f t="shared" si="93"/>
        <v>82000000</v>
      </c>
      <c r="AC100" s="1002"/>
      <c r="AD100" s="1002"/>
      <c r="AE100" s="1002"/>
      <c r="AF100" s="1002"/>
      <c r="AG100" s="1002"/>
      <c r="AH100" s="1002"/>
      <c r="AI100" s="1002"/>
      <c r="AJ100" s="1002"/>
      <c r="AK100" s="1002"/>
      <c r="AL100" s="1002"/>
      <c r="AM100" s="1002"/>
      <c r="AN100" s="1002"/>
      <c r="AO100" s="1002"/>
      <c r="AP100" s="1002"/>
      <c r="AQ100" s="1002">
        <f>+'[7]ENERO 2016'!$Z$205</f>
        <v>82000000</v>
      </c>
      <c r="AR100" s="1002"/>
      <c r="AS100" s="1002"/>
      <c r="AT100" s="1002"/>
      <c r="AU100" s="1005">
        <f t="shared" si="94"/>
        <v>0.74534161490683237</v>
      </c>
      <c r="AV100" s="1002">
        <f t="shared" si="95"/>
        <v>240000000</v>
      </c>
      <c r="AW100" s="1002">
        <f t="shared" si="105"/>
        <v>0</v>
      </c>
      <c r="AX100" s="1002">
        <f t="shared" si="105"/>
        <v>0</v>
      </c>
      <c r="AY100" s="1002">
        <f t="shared" si="105"/>
        <v>0</v>
      </c>
      <c r="AZ100" s="1002">
        <f t="shared" si="96"/>
        <v>0</v>
      </c>
      <c r="BA100" s="1002">
        <f t="shared" si="96"/>
        <v>0</v>
      </c>
      <c r="BB100" s="1002">
        <f t="shared" si="96"/>
        <v>0</v>
      </c>
      <c r="BC100" s="1002">
        <f t="shared" si="96"/>
        <v>0</v>
      </c>
      <c r="BD100" s="1002">
        <f t="shared" si="96"/>
        <v>0</v>
      </c>
      <c r="BE100" s="1002">
        <f t="shared" si="96"/>
        <v>0</v>
      </c>
      <c r="BF100" s="1002">
        <f t="shared" si="96"/>
        <v>0</v>
      </c>
      <c r="BG100" s="1002">
        <f t="shared" si="96"/>
        <v>0</v>
      </c>
      <c r="BH100" s="1002">
        <f t="shared" si="96"/>
        <v>0</v>
      </c>
      <c r="BI100" s="1002">
        <f t="shared" si="96"/>
        <v>0</v>
      </c>
      <c r="BJ100" s="1002">
        <f t="shared" si="96"/>
        <v>0</v>
      </c>
      <c r="BK100" s="1002">
        <f t="shared" si="96"/>
        <v>234000000</v>
      </c>
      <c r="BL100" s="1002"/>
      <c r="BM100" s="1002"/>
      <c r="BN100" s="1002">
        <f t="shared" si="97"/>
        <v>6000000</v>
      </c>
      <c r="BO100" s="1005">
        <f t="shared" si="98"/>
        <v>0</v>
      </c>
      <c r="BP100" s="1002">
        <f t="shared" si="99"/>
        <v>0</v>
      </c>
      <c r="BQ100" s="1002"/>
      <c r="BR100" s="1002"/>
      <c r="BS100" s="1002"/>
      <c r="BT100" s="1002"/>
      <c r="BU100" s="1002"/>
      <c r="BV100" s="1002"/>
      <c r="BW100" s="1002"/>
      <c r="BX100" s="1002"/>
      <c r="BY100" s="1002"/>
      <c r="BZ100" s="1002"/>
      <c r="CA100" s="1002"/>
      <c r="CB100" s="1002"/>
      <c r="CC100" s="1002"/>
      <c r="CD100" s="1002"/>
      <c r="CE100" s="1002"/>
      <c r="CF100" s="1002"/>
      <c r="CG100" s="1002"/>
      <c r="CH100" s="1002"/>
      <c r="CI100" s="1005">
        <f t="shared" si="100"/>
        <v>1</v>
      </c>
      <c r="CJ100" s="1002">
        <f t="shared" si="101"/>
        <v>322000000</v>
      </c>
      <c r="CK100" s="1002">
        <f t="shared" si="106"/>
        <v>0</v>
      </c>
      <c r="CL100" s="1002">
        <f t="shared" si="106"/>
        <v>0</v>
      </c>
      <c r="CM100" s="1002">
        <f t="shared" si="107"/>
        <v>0</v>
      </c>
      <c r="CN100" s="1002">
        <f t="shared" si="107"/>
        <v>0</v>
      </c>
      <c r="CO100" s="1002">
        <f t="shared" si="107"/>
        <v>0</v>
      </c>
      <c r="CP100" s="1002">
        <f t="shared" si="102"/>
        <v>0</v>
      </c>
      <c r="CQ100" s="1002">
        <f t="shared" si="110"/>
        <v>0</v>
      </c>
      <c r="CR100" s="1002">
        <f t="shared" si="110"/>
        <v>0</v>
      </c>
      <c r="CS100" s="1002">
        <f t="shared" si="102"/>
        <v>0</v>
      </c>
      <c r="CT100" s="1002">
        <f t="shared" si="103"/>
        <v>0</v>
      </c>
      <c r="CU100" s="1002">
        <f t="shared" si="103"/>
        <v>0</v>
      </c>
      <c r="CV100" s="1002">
        <f t="shared" si="103"/>
        <v>0</v>
      </c>
      <c r="CW100" s="1002">
        <f t="shared" si="104"/>
        <v>0</v>
      </c>
      <c r="CX100" s="1002">
        <f t="shared" si="104"/>
        <v>0</v>
      </c>
      <c r="CY100" s="1002">
        <f t="shared" si="104"/>
        <v>316000000</v>
      </c>
      <c r="CZ100" s="1002">
        <f t="shared" si="104"/>
        <v>0</v>
      </c>
      <c r="DA100" s="1002">
        <f t="shared" si="104"/>
        <v>0</v>
      </c>
      <c r="DB100" s="1002">
        <f t="shared" si="104"/>
        <v>6000000</v>
      </c>
    </row>
    <row r="101" spans="1:107" ht="36" customHeight="1" x14ac:dyDescent="0.25">
      <c r="A101" s="1504"/>
      <c r="B101" s="1041" t="s">
        <v>4386</v>
      </c>
      <c r="C101" s="852" t="s">
        <v>4439</v>
      </c>
      <c r="D101" s="1008" t="s">
        <v>4467</v>
      </c>
      <c r="E101" s="1034">
        <v>301</v>
      </c>
      <c r="F101" s="1061" t="s">
        <v>4550</v>
      </c>
      <c r="G101" s="1002">
        <f t="shared" si="91"/>
        <v>69000000</v>
      </c>
      <c r="H101" s="1002"/>
      <c r="I101" s="1002"/>
      <c r="J101" s="1002"/>
      <c r="K101" s="1002"/>
      <c r="L101" s="1002"/>
      <c r="M101" s="1002"/>
      <c r="N101" s="1002"/>
      <c r="O101" s="1002"/>
      <c r="P101" s="1002"/>
      <c r="Q101" s="1002"/>
      <c r="R101" s="1002"/>
      <c r="S101" s="1002"/>
      <c r="T101" s="1002"/>
      <c r="U101" s="1002"/>
      <c r="V101" s="1002">
        <v>67000000</v>
      </c>
      <c r="W101" s="1002"/>
      <c r="X101" s="1002"/>
      <c r="Y101" s="1002">
        <v>2000000</v>
      </c>
      <c r="AA101" s="1005">
        <f t="shared" si="92"/>
        <v>0</v>
      </c>
      <c r="AB101" s="1002">
        <f t="shared" si="93"/>
        <v>0</v>
      </c>
      <c r="AC101" s="1002"/>
      <c r="AD101" s="1002"/>
      <c r="AE101" s="1002"/>
      <c r="AF101" s="1002"/>
      <c r="AG101" s="1002"/>
      <c r="AH101" s="1002"/>
      <c r="AI101" s="1002"/>
      <c r="AJ101" s="1002"/>
      <c r="AK101" s="1002"/>
      <c r="AL101" s="1002"/>
      <c r="AM101" s="1002"/>
      <c r="AN101" s="1002"/>
      <c r="AO101" s="1002"/>
      <c r="AP101" s="1002"/>
      <c r="AQ101" s="1002"/>
      <c r="AR101" s="1002"/>
      <c r="AS101" s="1002"/>
      <c r="AT101" s="1002"/>
      <c r="AU101" s="1005">
        <f t="shared" si="94"/>
        <v>1</v>
      </c>
      <c r="AV101" s="1002">
        <f t="shared" si="95"/>
        <v>69000000</v>
      </c>
      <c r="AW101" s="1002">
        <f t="shared" si="105"/>
        <v>0</v>
      </c>
      <c r="AX101" s="1002">
        <f t="shared" si="105"/>
        <v>0</v>
      </c>
      <c r="AY101" s="1002">
        <f>J101-AE101</f>
        <v>0</v>
      </c>
      <c r="AZ101" s="1002">
        <f t="shared" si="96"/>
        <v>0</v>
      </c>
      <c r="BA101" s="1002">
        <f t="shared" si="96"/>
        <v>0</v>
      </c>
      <c r="BB101" s="1002">
        <f t="shared" si="96"/>
        <v>0</v>
      </c>
      <c r="BC101" s="1002">
        <f t="shared" si="96"/>
        <v>0</v>
      </c>
      <c r="BD101" s="1002">
        <f t="shared" si="96"/>
        <v>0</v>
      </c>
      <c r="BE101" s="1002">
        <f t="shared" si="96"/>
        <v>0</v>
      </c>
      <c r="BF101" s="1002">
        <f>+Q101-AL101</f>
        <v>0</v>
      </c>
      <c r="BG101" s="1002">
        <f t="shared" si="96"/>
        <v>0</v>
      </c>
      <c r="BH101" s="1002">
        <f t="shared" si="96"/>
        <v>0</v>
      </c>
      <c r="BI101" s="1002">
        <f t="shared" si="96"/>
        <v>0</v>
      </c>
      <c r="BJ101" s="1002">
        <f t="shared" si="96"/>
        <v>0</v>
      </c>
      <c r="BK101" s="1002">
        <f t="shared" si="96"/>
        <v>67000000</v>
      </c>
      <c r="BL101" s="1002"/>
      <c r="BM101" s="1002"/>
      <c r="BN101" s="1002">
        <f t="shared" si="97"/>
        <v>2000000</v>
      </c>
      <c r="BO101" s="1005">
        <f t="shared" si="98"/>
        <v>0</v>
      </c>
      <c r="BP101" s="1002">
        <f t="shared" si="99"/>
        <v>0</v>
      </c>
      <c r="BQ101" s="1002"/>
      <c r="BR101" s="1002"/>
      <c r="BS101" s="1002"/>
      <c r="BT101" s="1002"/>
      <c r="BU101" s="1002"/>
      <c r="BV101" s="1002"/>
      <c r="BW101" s="1002"/>
      <c r="BX101" s="1002"/>
      <c r="BY101" s="1002"/>
      <c r="BZ101" s="1002"/>
      <c r="CA101" s="1002"/>
      <c r="CB101" s="1002"/>
      <c r="CC101" s="1002"/>
      <c r="CD101" s="1002"/>
      <c r="CE101" s="1002"/>
      <c r="CF101" s="1002"/>
      <c r="CG101" s="1002"/>
      <c r="CH101" s="1002"/>
      <c r="CI101" s="1005">
        <f t="shared" si="100"/>
        <v>1</v>
      </c>
      <c r="CJ101" s="1002">
        <f t="shared" si="101"/>
        <v>69000000</v>
      </c>
      <c r="CK101" s="1002">
        <f t="shared" si="106"/>
        <v>0</v>
      </c>
      <c r="CL101" s="1002">
        <f t="shared" si="106"/>
        <v>0</v>
      </c>
      <c r="CM101" s="1002">
        <f t="shared" si="107"/>
        <v>0</v>
      </c>
      <c r="CN101" s="1002">
        <f t="shared" si="107"/>
        <v>0</v>
      </c>
      <c r="CO101" s="1002">
        <f t="shared" si="107"/>
        <v>0</v>
      </c>
      <c r="CP101" s="1002">
        <f t="shared" si="102"/>
        <v>0</v>
      </c>
      <c r="CQ101" s="1002">
        <f t="shared" si="110"/>
        <v>0</v>
      </c>
      <c r="CR101" s="1002">
        <f t="shared" si="110"/>
        <v>0</v>
      </c>
      <c r="CS101" s="1002">
        <f t="shared" si="102"/>
        <v>0</v>
      </c>
      <c r="CT101" s="1002">
        <f t="shared" si="103"/>
        <v>0</v>
      </c>
      <c r="CU101" s="1002">
        <f t="shared" si="103"/>
        <v>0</v>
      </c>
      <c r="CV101" s="1002">
        <f t="shared" si="103"/>
        <v>0</v>
      </c>
      <c r="CW101" s="1002">
        <f t="shared" si="104"/>
        <v>0</v>
      </c>
      <c r="CX101" s="1002">
        <f t="shared" si="104"/>
        <v>0</v>
      </c>
      <c r="CY101" s="1002">
        <f t="shared" si="104"/>
        <v>67000000</v>
      </c>
      <c r="CZ101" s="1002">
        <f t="shared" si="104"/>
        <v>0</v>
      </c>
      <c r="DA101" s="1002">
        <f t="shared" si="104"/>
        <v>0</v>
      </c>
      <c r="DB101" s="1002">
        <f t="shared" si="104"/>
        <v>2000000</v>
      </c>
    </row>
    <row r="102" spans="1:107" ht="39.75" customHeight="1" x14ac:dyDescent="0.25">
      <c r="A102" s="1504"/>
      <c r="B102" s="1492" t="s">
        <v>4387</v>
      </c>
      <c r="C102" s="852" t="s">
        <v>4404</v>
      </c>
      <c r="D102" s="1008" t="s">
        <v>4602</v>
      </c>
      <c r="E102" s="1034">
        <v>301</v>
      </c>
      <c r="F102" s="1061" t="s">
        <v>4447</v>
      </c>
      <c r="G102" s="1002">
        <f t="shared" si="91"/>
        <v>1272000000</v>
      </c>
      <c r="H102" s="1002">
        <v>200000000</v>
      </c>
      <c r="I102" s="1002">
        <v>268168096</v>
      </c>
      <c r="J102" s="1002"/>
      <c r="K102" s="1002">
        <v>701280247</v>
      </c>
      <c r="L102" s="1002"/>
      <c r="M102" s="1002"/>
      <c r="N102" s="1002"/>
      <c r="O102" s="1002"/>
      <c r="P102" s="1002"/>
      <c r="Q102" s="1002"/>
      <c r="R102" s="1002"/>
      <c r="S102" s="1002"/>
      <c r="T102" s="1002"/>
      <c r="U102" s="1002"/>
      <c r="V102" s="1002">
        <v>102551657</v>
      </c>
      <c r="W102" s="1002"/>
      <c r="X102" s="1002"/>
      <c r="Y102" s="1002"/>
      <c r="AA102" s="1005">
        <f t="shared" si="92"/>
        <v>1</v>
      </c>
      <c r="AB102" s="1002">
        <f t="shared" si="93"/>
        <v>1272000000</v>
      </c>
      <c r="AC102" s="1002">
        <f>+'[7]ENERO 2016'!$K$218</f>
        <v>200000000</v>
      </c>
      <c r="AD102" s="1002">
        <f>+'[7]ENERO 2016'!$M$218</f>
        <v>268168096</v>
      </c>
      <c r="AE102" s="1002"/>
      <c r="AF102" s="1002">
        <f>+'[7]ENERO 2016'!$O$218</f>
        <v>701280247</v>
      </c>
      <c r="AG102" s="1002"/>
      <c r="AH102" s="1002"/>
      <c r="AI102" s="1002"/>
      <c r="AJ102" s="1002"/>
      <c r="AK102" s="1002"/>
      <c r="AL102" s="1002"/>
      <c r="AM102" s="1002"/>
      <c r="AN102" s="1002"/>
      <c r="AO102" s="1002"/>
      <c r="AP102" s="1002"/>
      <c r="AQ102" s="1002">
        <f>+'[7]ENERO 2016'!$Z$218</f>
        <v>102551657</v>
      </c>
      <c r="AR102" s="1002"/>
      <c r="AS102" s="1002"/>
      <c r="AT102" s="1002"/>
      <c r="AU102" s="1005">
        <f t="shared" si="94"/>
        <v>0</v>
      </c>
      <c r="AV102" s="1002">
        <f t="shared" si="95"/>
        <v>0</v>
      </c>
      <c r="AW102" s="1002">
        <f t="shared" si="105"/>
        <v>0</v>
      </c>
      <c r="AX102" s="1002">
        <f t="shared" si="105"/>
        <v>0</v>
      </c>
      <c r="AY102" s="1002">
        <f t="shared" si="105"/>
        <v>0</v>
      </c>
      <c r="AZ102" s="1002">
        <f t="shared" si="96"/>
        <v>0</v>
      </c>
      <c r="BA102" s="1002">
        <f t="shared" si="96"/>
        <v>0</v>
      </c>
      <c r="BB102" s="1002">
        <f t="shared" si="96"/>
        <v>0</v>
      </c>
      <c r="BC102" s="1002">
        <f t="shared" si="96"/>
        <v>0</v>
      </c>
      <c r="BD102" s="1002">
        <f t="shared" si="96"/>
        <v>0</v>
      </c>
      <c r="BE102" s="1002">
        <f t="shared" si="96"/>
        <v>0</v>
      </c>
      <c r="BF102" s="1002">
        <f>+Q102-AL102</f>
        <v>0</v>
      </c>
      <c r="BG102" s="1002">
        <f t="shared" si="96"/>
        <v>0</v>
      </c>
      <c r="BH102" s="1002">
        <f t="shared" si="96"/>
        <v>0</v>
      </c>
      <c r="BI102" s="1002">
        <f t="shared" si="96"/>
        <v>0</v>
      </c>
      <c r="BJ102" s="1002">
        <f t="shared" si="96"/>
        <v>0</v>
      </c>
      <c r="BK102" s="1002">
        <f t="shared" si="96"/>
        <v>0</v>
      </c>
      <c r="BL102" s="1002"/>
      <c r="BM102" s="1002"/>
      <c r="BN102" s="1002">
        <f t="shared" si="97"/>
        <v>0</v>
      </c>
      <c r="BO102" s="1005">
        <f t="shared" si="98"/>
        <v>1.7085953616352203E-2</v>
      </c>
      <c r="BP102" s="1002">
        <f t="shared" si="99"/>
        <v>21733333</v>
      </c>
      <c r="BQ102" s="1002"/>
      <c r="BR102" s="1002"/>
      <c r="BS102" s="1002"/>
      <c r="BT102" s="1002"/>
      <c r="BU102" s="1002"/>
      <c r="BV102" s="1002"/>
      <c r="BW102" s="1002"/>
      <c r="BX102" s="1002"/>
      <c r="BY102" s="1002"/>
      <c r="BZ102" s="1002"/>
      <c r="CA102" s="1002"/>
      <c r="CB102" s="1002"/>
      <c r="CC102" s="1002"/>
      <c r="CD102" s="1002"/>
      <c r="CE102" s="1002">
        <f>+'[7]ENERO 2016'!$H$222</f>
        <v>21733333</v>
      </c>
      <c r="CF102" s="1002"/>
      <c r="CG102" s="1002"/>
      <c r="CH102" s="1002"/>
      <c r="CI102" s="1005">
        <f t="shared" si="100"/>
        <v>0.98291404638364777</v>
      </c>
      <c r="CJ102" s="1002">
        <f t="shared" si="101"/>
        <v>1250266667</v>
      </c>
      <c r="CK102" s="1002">
        <f t="shared" si="106"/>
        <v>200000000</v>
      </c>
      <c r="CL102" s="1002">
        <f t="shared" si="106"/>
        <v>268168096</v>
      </c>
      <c r="CM102" s="1002">
        <f t="shared" si="107"/>
        <v>0</v>
      </c>
      <c r="CN102" s="1002">
        <f t="shared" si="107"/>
        <v>701280247</v>
      </c>
      <c r="CO102" s="1002">
        <f t="shared" si="107"/>
        <v>0</v>
      </c>
      <c r="CP102" s="1002">
        <f t="shared" si="102"/>
        <v>0</v>
      </c>
      <c r="CQ102" s="1002">
        <f t="shared" si="110"/>
        <v>0</v>
      </c>
      <c r="CR102" s="1002">
        <f t="shared" si="110"/>
        <v>0</v>
      </c>
      <c r="CS102" s="1002">
        <f t="shared" si="102"/>
        <v>0</v>
      </c>
      <c r="CT102" s="1002">
        <f t="shared" si="103"/>
        <v>0</v>
      </c>
      <c r="CU102" s="1002">
        <f t="shared" si="103"/>
        <v>0</v>
      </c>
      <c r="CV102" s="1002">
        <f t="shared" si="103"/>
        <v>0</v>
      </c>
      <c r="CW102" s="1002">
        <f t="shared" si="104"/>
        <v>0</v>
      </c>
      <c r="CX102" s="1002">
        <f t="shared" si="104"/>
        <v>0</v>
      </c>
      <c r="CY102" s="1002">
        <f t="shared" si="104"/>
        <v>80818324</v>
      </c>
      <c r="CZ102" s="1002">
        <f t="shared" si="104"/>
        <v>0</v>
      </c>
      <c r="DA102" s="1002">
        <f t="shared" si="104"/>
        <v>0</v>
      </c>
      <c r="DB102" s="1002">
        <f t="shared" si="104"/>
        <v>0</v>
      </c>
    </row>
    <row r="103" spans="1:107" ht="47.25" customHeight="1" x14ac:dyDescent="0.25">
      <c r="A103" s="1504"/>
      <c r="B103" s="1493"/>
      <c r="C103" s="852" t="s">
        <v>4405</v>
      </c>
      <c r="D103" s="1008" t="s">
        <v>4612</v>
      </c>
      <c r="E103" s="1034">
        <v>301</v>
      </c>
      <c r="F103" s="1061" t="s">
        <v>4447</v>
      </c>
      <c r="G103" s="1002">
        <f t="shared" si="91"/>
        <v>20000000</v>
      </c>
      <c r="H103" s="1002"/>
      <c r="I103" s="1002"/>
      <c r="J103" s="1002"/>
      <c r="K103" s="1002"/>
      <c r="L103" s="1002"/>
      <c r="M103" s="1002"/>
      <c r="N103" s="1002"/>
      <c r="O103" s="1002"/>
      <c r="P103" s="1002"/>
      <c r="Q103" s="1002"/>
      <c r="R103" s="1002"/>
      <c r="S103" s="1002"/>
      <c r="T103" s="1002"/>
      <c r="U103" s="1002"/>
      <c r="V103" s="1002">
        <v>20000000</v>
      </c>
      <c r="W103" s="1002"/>
      <c r="X103" s="1002"/>
      <c r="Y103" s="1002"/>
      <c r="AA103" s="1005">
        <f t="shared" si="92"/>
        <v>1</v>
      </c>
      <c r="AB103" s="1002">
        <f t="shared" si="93"/>
        <v>20000000</v>
      </c>
      <c r="AC103" s="1002"/>
      <c r="AD103" s="1002"/>
      <c r="AE103" s="1002"/>
      <c r="AF103" s="1002"/>
      <c r="AG103" s="1002"/>
      <c r="AH103" s="1002"/>
      <c r="AI103" s="1002"/>
      <c r="AJ103" s="1002"/>
      <c r="AK103" s="1002"/>
      <c r="AL103" s="1002"/>
      <c r="AM103" s="1002"/>
      <c r="AN103" s="1002"/>
      <c r="AO103" s="1002"/>
      <c r="AP103" s="1002"/>
      <c r="AQ103" s="1002">
        <f>+'[7]ENERO 2016'!$Z$227</f>
        <v>20000000</v>
      </c>
      <c r="AR103" s="1002"/>
      <c r="AS103" s="1002"/>
      <c r="AT103" s="1002"/>
      <c r="AU103" s="1005">
        <f t="shared" si="94"/>
        <v>0</v>
      </c>
      <c r="AV103" s="1002">
        <f t="shared" si="95"/>
        <v>0</v>
      </c>
      <c r="AW103" s="1002">
        <f t="shared" si="105"/>
        <v>0</v>
      </c>
      <c r="AX103" s="1002">
        <f t="shared" si="105"/>
        <v>0</v>
      </c>
      <c r="AY103" s="1002">
        <f t="shared" si="105"/>
        <v>0</v>
      </c>
      <c r="AZ103" s="1002">
        <f t="shared" si="96"/>
        <v>0</v>
      </c>
      <c r="BA103" s="1002">
        <f t="shared" si="96"/>
        <v>0</v>
      </c>
      <c r="BB103" s="1002">
        <f t="shared" si="96"/>
        <v>0</v>
      </c>
      <c r="BC103" s="1002">
        <f t="shared" si="96"/>
        <v>0</v>
      </c>
      <c r="BD103" s="1002">
        <f t="shared" si="96"/>
        <v>0</v>
      </c>
      <c r="BE103" s="1002">
        <f t="shared" si="96"/>
        <v>0</v>
      </c>
      <c r="BF103" s="1002">
        <f>+Q103-AL103</f>
        <v>0</v>
      </c>
      <c r="BG103" s="1002">
        <f t="shared" si="96"/>
        <v>0</v>
      </c>
      <c r="BH103" s="1002">
        <f t="shared" si="96"/>
        <v>0</v>
      </c>
      <c r="BI103" s="1002">
        <f t="shared" si="96"/>
        <v>0</v>
      </c>
      <c r="BJ103" s="1002">
        <f t="shared" si="96"/>
        <v>0</v>
      </c>
      <c r="BK103" s="1002">
        <f t="shared" si="96"/>
        <v>0</v>
      </c>
      <c r="BL103" s="1002"/>
      <c r="BM103" s="1002"/>
      <c r="BN103" s="1002">
        <f t="shared" si="97"/>
        <v>0</v>
      </c>
      <c r="BO103" s="1005">
        <f t="shared" si="98"/>
        <v>0</v>
      </c>
      <c r="BP103" s="1002">
        <f t="shared" si="99"/>
        <v>0</v>
      </c>
      <c r="BQ103" s="1002"/>
      <c r="BR103" s="1002"/>
      <c r="BS103" s="1002"/>
      <c r="BT103" s="1002"/>
      <c r="BU103" s="1002"/>
      <c r="BV103" s="1002"/>
      <c r="BW103" s="1002"/>
      <c r="BX103" s="1002"/>
      <c r="BY103" s="1002"/>
      <c r="BZ103" s="1002"/>
      <c r="CA103" s="1002"/>
      <c r="CB103" s="1002"/>
      <c r="CC103" s="1002"/>
      <c r="CD103" s="1002"/>
      <c r="CE103" s="1002"/>
      <c r="CF103" s="1002"/>
      <c r="CG103" s="1002"/>
      <c r="CH103" s="1002"/>
      <c r="CI103" s="1005">
        <f t="shared" si="100"/>
        <v>1</v>
      </c>
      <c r="CJ103" s="1002">
        <f t="shared" si="101"/>
        <v>20000000</v>
      </c>
      <c r="CK103" s="1002">
        <f t="shared" si="106"/>
        <v>0</v>
      </c>
      <c r="CL103" s="1002">
        <f t="shared" si="106"/>
        <v>0</v>
      </c>
      <c r="CM103" s="1002">
        <f t="shared" si="107"/>
        <v>0</v>
      </c>
      <c r="CN103" s="1002">
        <f t="shared" si="107"/>
        <v>0</v>
      </c>
      <c r="CO103" s="1002">
        <f t="shared" si="107"/>
        <v>0</v>
      </c>
      <c r="CP103" s="1002">
        <f t="shared" si="102"/>
        <v>0</v>
      </c>
      <c r="CQ103" s="1002">
        <f t="shared" si="110"/>
        <v>0</v>
      </c>
      <c r="CR103" s="1002">
        <f t="shared" si="110"/>
        <v>0</v>
      </c>
      <c r="CS103" s="1002">
        <f t="shared" si="102"/>
        <v>0</v>
      </c>
      <c r="CT103" s="1002">
        <f t="shared" si="103"/>
        <v>0</v>
      </c>
      <c r="CU103" s="1002">
        <f t="shared" si="103"/>
        <v>0</v>
      </c>
      <c r="CV103" s="1002">
        <f t="shared" si="103"/>
        <v>0</v>
      </c>
      <c r="CW103" s="1002">
        <f t="shared" si="104"/>
        <v>0</v>
      </c>
      <c r="CX103" s="1002">
        <f t="shared" si="104"/>
        <v>0</v>
      </c>
      <c r="CY103" s="1002">
        <f t="shared" si="104"/>
        <v>20000000</v>
      </c>
      <c r="CZ103" s="1002">
        <f t="shared" si="104"/>
        <v>0</v>
      </c>
      <c r="DA103" s="1002">
        <f t="shared" si="104"/>
        <v>0</v>
      </c>
      <c r="DB103" s="1002">
        <f t="shared" si="104"/>
        <v>0</v>
      </c>
    </row>
    <row r="104" spans="1:107" ht="36" customHeight="1" x14ac:dyDescent="0.25">
      <c r="A104" s="1504"/>
      <c r="B104" s="1494"/>
      <c r="C104" s="852" t="s">
        <v>4406</v>
      </c>
      <c r="D104" s="1008" t="s">
        <v>4440</v>
      </c>
      <c r="E104" s="993">
        <v>301</v>
      </c>
      <c r="F104" s="1061" t="s">
        <v>4447</v>
      </c>
      <c r="G104" s="1002">
        <f t="shared" si="91"/>
        <v>100000000</v>
      </c>
      <c r="H104" s="1002"/>
      <c r="I104" s="1002"/>
      <c r="J104" s="1002"/>
      <c r="K104" s="1002"/>
      <c r="L104" s="1002"/>
      <c r="M104" s="1002"/>
      <c r="N104" s="1002"/>
      <c r="O104" s="1002"/>
      <c r="P104" s="1002"/>
      <c r="Q104" s="1002"/>
      <c r="R104" s="1002"/>
      <c r="S104" s="1002"/>
      <c r="T104" s="1002"/>
      <c r="U104" s="1002"/>
      <c r="V104" s="1002">
        <v>100000000</v>
      </c>
      <c r="W104" s="1002"/>
      <c r="X104" s="1002"/>
      <c r="Y104" s="1002"/>
      <c r="AA104" s="1005">
        <f t="shared" si="92"/>
        <v>0.8</v>
      </c>
      <c r="AB104" s="1002">
        <f t="shared" si="93"/>
        <v>80000000</v>
      </c>
      <c r="AC104" s="1002"/>
      <c r="AD104" s="1002"/>
      <c r="AE104" s="1002"/>
      <c r="AF104" s="1002"/>
      <c r="AG104" s="1002"/>
      <c r="AH104" s="1002"/>
      <c r="AI104" s="1002"/>
      <c r="AJ104" s="1002"/>
      <c r="AK104" s="1002"/>
      <c r="AL104" s="1002"/>
      <c r="AM104" s="1002"/>
      <c r="AN104" s="1002"/>
      <c r="AO104" s="1002"/>
      <c r="AP104" s="1002"/>
      <c r="AQ104" s="1002">
        <f>+'[7]ENERO 2016'!$Z$232</f>
        <v>80000000</v>
      </c>
      <c r="AR104" s="1002"/>
      <c r="AS104" s="1002"/>
      <c r="AT104" s="1002"/>
      <c r="AU104" s="1005">
        <f t="shared" si="94"/>
        <v>0.19999999999999996</v>
      </c>
      <c r="AV104" s="1002">
        <f t="shared" si="95"/>
        <v>20000000</v>
      </c>
      <c r="AW104" s="1002">
        <f t="shared" si="105"/>
        <v>0</v>
      </c>
      <c r="AX104" s="1002">
        <f t="shared" si="105"/>
        <v>0</v>
      </c>
      <c r="AY104" s="1002">
        <f t="shared" si="105"/>
        <v>0</v>
      </c>
      <c r="AZ104" s="1002">
        <f t="shared" si="96"/>
        <v>0</v>
      </c>
      <c r="BA104" s="1002">
        <f t="shared" si="96"/>
        <v>0</v>
      </c>
      <c r="BB104" s="1002">
        <f t="shared" si="96"/>
        <v>0</v>
      </c>
      <c r="BC104" s="1002">
        <f t="shared" si="96"/>
        <v>0</v>
      </c>
      <c r="BD104" s="1002">
        <f t="shared" si="96"/>
        <v>0</v>
      </c>
      <c r="BE104" s="1002">
        <f t="shared" si="96"/>
        <v>0</v>
      </c>
      <c r="BF104" s="1002">
        <f>+Q104-AL104</f>
        <v>0</v>
      </c>
      <c r="BG104" s="1002">
        <f t="shared" si="96"/>
        <v>0</v>
      </c>
      <c r="BH104" s="1002">
        <f t="shared" si="96"/>
        <v>0</v>
      </c>
      <c r="BI104" s="1002">
        <f t="shared" si="96"/>
        <v>0</v>
      </c>
      <c r="BJ104" s="1002">
        <f t="shared" si="96"/>
        <v>0</v>
      </c>
      <c r="BK104" s="1002">
        <f t="shared" si="96"/>
        <v>20000000</v>
      </c>
      <c r="BL104" s="1002"/>
      <c r="BM104" s="1002"/>
      <c r="BN104" s="1002">
        <f t="shared" si="97"/>
        <v>0</v>
      </c>
      <c r="BO104" s="1005">
        <f t="shared" si="98"/>
        <v>0</v>
      </c>
      <c r="BP104" s="1002">
        <f t="shared" si="99"/>
        <v>0</v>
      </c>
      <c r="BQ104" s="1002"/>
      <c r="BR104" s="1002"/>
      <c r="BS104" s="1002"/>
      <c r="BT104" s="1002"/>
      <c r="BU104" s="1002"/>
      <c r="BV104" s="1002"/>
      <c r="BW104" s="1002"/>
      <c r="BX104" s="1002"/>
      <c r="BY104" s="1002"/>
      <c r="BZ104" s="1002"/>
      <c r="CA104" s="1002"/>
      <c r="CB104" s="1002"/>
      <c r="CC104" s="1002"/>
      <c r="CD104" s="1002"/>
      <c r="CE104" s="1002"/>
      <c r="CF104" s="1002"/>
      <c r="CG104" s="1002"/>
      <c r="CH104" s="1002"/>
      <c r="CI104" s="1005">
        <f t="shared" si="100"/>
        <v>1</v>
      </c>
      <c r="CJ104" s="1002">
        <f t="shared" si="101"/>
        <v>100000000</v>
      </c>
      <c r="CK104" s="1002">
        <f t="shared" si="106"/>
        <v>0</v>
      </c>
      <c r="CL104" s="1002">
        <f t="shared" si="106"/>
        <v>0</v>
      </c>
      <c r="CM104" s="1002">
        <f t="shared" si="107"/>
        <v>0</v>
      </c>
      <c r="CN104" s="1002">
        <f t="shared" si="107"/>
        <v>0</v>
      </c>
      <c r="CO104" s="1002">
        <f t="shared" si="107"/>
        <v>0</v>
      </c>
      <c r="CP104" s="1002">
        <f t="shared" si="102"/>
        <v>0</v>
      </c>
      <c r="CQ104" s="1002">
        <f t="shared" si="110"/>
        <v>0</v>
      </c>
      <c r="CR104" s="1002">
        <f t="shared" si="110"/>
        <v>0</v>
      </c>
      <c r="CS104" s="1002">
        <f t="shared" si="102"/>
        <v>0</v>
      </c>
      <c r="CT104" s="1002">
        <f t="shared" si="103"/>
        <v>0</v>
      </c>
      <c r="CU104" s="1002">
        <f t="shared" si="103"/>
        <v>0</v>
      </c>
      <c r="CV104" s="1002">
        <f t="shared" si="103"/>
        <v>0</v>
      </c>
      <c r="CW104" s="1002">
        <f t="shared" si="104"/>
        <v>0</v>
      </c>
      <c r="CX104" s="1002">
        <f t="shared" si="104"/>
        <v>0</v>
      </c>
      <c r="CY104" s="1002">
        <f t="shared" si="104"/>
        <v>100000000</v>
      </c>
      <c r="CZ104" s="1002">
        <f t="shared" si="104"/>
        <v>0</v>
      </c>
      <c r="DA104" s="1002">
        <f t="shared" si="104"/>
        <v>0</v>
      </c>
      <c r="DB104" s="1002">
        <f t="shared" si="104"/>
        <v>0</v>
      </c>
    </row>
    <row r="105" spans="1:107" ht="30" customHeight="1" x14ac:dyDescent="0.25">
      <c r="A105" s="1504"/>
      <c r="B105" s="1041" t="s">
        <v>4388</v>
      </c>
      <c r="C105" s="852" t="s">
        <v>4457</v>
      </c>
      <c r="D105" s="1008" t="s">
        <v>4441</v>
      </c>
      <c r="E105" s="993">
        <v>301</v>
      </c>
      <c r="F105" s="1061" t="s">
        <v>4447</v>
      </c>
      <c r="G105" s="1002">
        <f t="shared" si="91"/>
        <v>50000000</v>
      </c>
      <c r="H105" s="1002"/>
      <c r="I105" s="1002">
        <v>50000000</v>
      </c>
      <c r="J105" s="1002"/>
      <c r="K105" s="1002"/>
      <c r="L105" s="1002"/>
      <c r="M105" s="1002"/>
      <c r="N105" s="1002"/>
      <c r="O105" s="1002"/>
      <c r="P105" s="1002"/>
      <c r="Q105" s="1002"/>
      <c r="R105" s="1002"/>
      <c r="S105" s="1002"/>
      <c r="T105" s="1002"/>
      <c r="U105" s="1002"/>
      <c r="V105" s="1002"/>
      <c r="W105" s="1002"/>
      <c r="X105" s="1002"/>
      <c r="Y105" s="1002"/>
      <c r="AA105" s="1005">
        <f t="shared" si="92"/>
        <v>0</v>
      </c>
      <c r="AB105" s="1002">
        <f t="shared" si="93"/>
        <v>0</v>
      </c>
      <c r="AC105" s="1002"/>
      <c r="AD105" s="1002"/>
      <c r="AE105" s="1002"/>
      <c r="AF105" s="1002"/>
      <c r="AG105" s="1002"/>
      <c r="AH105" s="1002"/>
      <c r="AI105" s="1002"/>
      <c r="AJ105" s="1002"/>
      <c r="AK105" s="1002"/>
      <c r="AL105" s="1002"/>
      <c r="AM105" s="1002"/>
      <c r="AN105" s="1002"/>
      <c r="AO105" s="1002"/>
      <c r="AP105" s="1002"/>
      <c r="AQ105" s="1002"/>
      <c r="AR105" s="1002"/>
      <c r="AS105" s="1002"/>
      <c r="AT105" s="1002"/>
      <c r="AU105" s="1005">
        <f t="shared" si="94"/>
        <v>1</v>
      </c>
      <c r="AV105" s="1002">
        <f t="shared" si="95"/>
        <v>50000000</v>
      </c>
      <c r="AW105" s="1002">
        <f t="shared" si="105"/>
        <v>0</v>
      </c>
      <c r="AX105" s="1002">
        <f t="shared" si="105"/>
        <v>50000000</v>
      </c>
      <c r="AY105" s="1002">
        <f t="shared" si="105"/>
        <v>0</v>
      </c>
      <c r="AZ105" s="1002">
        <f t="shared" si="96"/>
        <v>0</v>
      </c>
      <c r="BA105" s="1002">
        <f t="shared" si="96"/>
        <v>0</v>
      </c>
      <c r="BB105" s="1002">
        <f t="shared" si="96"/>
        <v>0</v>
      </c>
      <c r="BC105" s="1002">
        <f t="shared" si="96"/>
        <v>0</v>
      </c>
      <c r="BD105" s="1002">
        <f t="shared" si="96"/>
        <v>0</v>
      </c>
      <c r="BE105" s="1002">
        <f t="shared" si="96"/>
        <v>0</v>
      </c>
      <c r="BF105" s="1002">
        <f>+Q105-AL105</f>
        <v>0</v>
      </c>
      <c r="BG105" s="1002">
        <f t="shared" si="96"/>
        <v>0</v>
      </c>
      <c r="BH105" s="1002">
        <f t="shared" si="96"/>
        <v>0</v>
      </c>
      <c r="BI105" s="1002">
        <f t="shared" si="96"/>
        <v>0</v>
      </c>
      <c r="BJ105" s="1002">
        <f t="shared" si="96"/>
        <v>0</v>
      </c>
      <c r="BK105" s="1002">
        <f t="shared" si="96"/>
        <v>0</v>
      </c>
      <c r="BL105" s="1002"/>
      <c r="BM105" s="1002"/>
      <c r="BN105" s="1002">
        <f t="shared" si="97"/>
        <v>0</v>
      </c>
      <c r="BO105" s="1005">
        <f t="shared" si="98"/>
        <v>0</v>
      </c>
      <c r="BP105" s="1002">
        <f t="shared" si="99"/>
        <v>0</v>
      </c>
      <c r="BQ105" s="1002"/>
      <c r="BR105" s="1002"/>
      <c r="BS105" s="1002"/>
      <c r="BT105" s="1002"/>
      <c r="BU105" s="1002"/>
      <c r="BV105" s="1002"/>
      <c r="BW105" s="1002"/>
      <c r="BX105" s="1002"/>
      <c r="BY105" s="1002"/>
      <c r="BZ105" s="1002"/>
      <c r="CA105" s="1002"/>
      <c r="CB105" s="1002"/>
      <c r="CC105" s="1002"/>
      <c r="CD105" s="1002"/>
      <c r="CE105" s="1002"/>
      <c r="CF105" s="1002"/>
      <c r="CG105" s="1002"/>
      <c r="CH105" s="1002"/>
      <c r="CI105" s="1005">
        <f t="shared" si="100"/>
        <v>1</v>
      </c>
      <c r="CJ105" s="1002">
        <f t="shared" si="101"/>
        <v>50000000</v>
      </c>
      <c r="CK105" s="1002">
        <f t="shared" si="106"/>
        <v>0</v>
      </c>
      <c r="CL105" s="1002">
        <f t="shared" si="106"/>
        <v>50000000</v>
      </c>
      <c r="CM105" s="1002">
        <f t="shared" si="107"/>
        <v>0</v>
      </c>
      <c r="CN105" s="1002">
        <f t="shared" si="107"/>
        <v>0</v>
      </c>
      <c r="CO105" s="1002">
        <f t="shared" si="107"/>
        <v>0</v>
      </c>
      <c r="CP105" s="1002">
        <f>M105-BV105</f>
        <v>0</v>
      </c>
      <c r="CQ105" s="1002">
        <f t="shared" si="110"/>
        <v>0</v>
      </c>
      <c r="CR105" s="1002">
        <f t="shared" si="110"/>
        <v>0</v>
      </c>
      <c r="CS105" s="1002">
        <f t="shared" si="102"/>
        <v>0</v>
      </c>
      <c r="CT105" s="1002">
        <f t="shared" si="103"/>
        <v>0</v>
      </c>
      <c r="CU105" s="1002">
        <f t="shared" si="103"/>
        <v>0</v>
      </c>
      <c r="CV105" s="1002">
        <f t="shared" si="103"/>
        <v>0</v>
      </c>
      <c r="CW105" s="1002">
        <f t="shared" si="104"/>
        <v>0</v>
      </c>
      <c r="CX105" s="1002">
        <f t="shared" si="104"/>
        <v>0</v>
      </c>
      <c r="CY105" s="1002">
        <f t="shared" si="104"/>
        <v>0</v>
      </c>
      <c r="CZ105" s="1002">
        <f t="shared" si="104"/>
        <v>0</v>
      </c>
      <c r="DA105" s="1002">
        <f t="shared" si="104"/>
        <v>0</v>
      </c>
      <c r="DB105" s="1002">
        <f t="shared" si="104"/>
        <v>0</v>
      </c>
    </row>
    <row r="106" spans="1:107" s="948" customFormat="1" ht="24" customHeight="1" thickBot="1" x14ac:dyDescent="0.3">
      <c r="A106" s="1027"/>
      <c r="B106" s="1523" t="s">
        <v>4389</v>
      </c>
      <c r="C106" s="1524"/>
      <c r="D106" s="1524"/>
      <c r="E106" s="1524"/>
      <c r="F106" s="1525"/>
      <c r="G106" s="1003">
        <f t="shared" ref="G106:Y106" si="111">SUM(G91:G105)</f>
        <v>2515000000</v>
      </c>
      <c r="H106" s="1003">
        <f t="shared" si="111"/>
        <v>200000000</v>
      </c>
      <c r="I106" s="1003">
        <f t="shared" si="111"/>
        <v>318168096</v>
      </c>
      <c r="J106" s="1003">
        <f t="shared" si="111"/>
        <v>0</v>
      </c>
      <c r="K106" s="1003">
        <f t="shared" si="111"/>
        <v>701280247</v>
      </c>
      <c r="L106" s="1003">
        <f t="shared" si="111"/>
        <v>0</v>
      </c>
      <c r="M106" s="1003">
        <f t="shared" si="111"/>
        <v>0</v>
      </c>
      <c r="N106" s="1003">
        <f t="shared" si="111"/>
        <v>0</v>
      </c>
      <c r="O106" s="1003">
        <f t="shared" si="111"/>
        <v>0</v>
      </c>
      <c r="P106" s="1003">
        <f t="shared" si="111"/>
        <v>0</v>
      </c>
      <c r="Q106" s="1003">
        <f t="shared" si="111"/>
        <v>0</v>
      </c>
      <c r="R106" s="1003">
        <f t="shared" si="111"/>
        <v>0</v>
      </c>
      <c r="S106" s="1003">
        <f t="shared" si="111"/>
        <v>0</v>
      </c>
      <c r="T106" s="1003">
        <f t="shared" si="111"/>
        <v>0</v>
      </c>
      <c r="U106" s="1003">
        <f t="shared" si="111"/>
        <v>0</v>
      </c>
      <c r="V106" s="1003">
        <f t="shared" si="111"/>
        <v>1262551657</v>
      </c>
      <c r="W106" s="1003">
        <f t="shared" si="111"/>
        <v>0</v>
      </c>
      <c r="X106" s="1003">
        <f t="shared" si="111"/>
        <v>0</v>
      </c>
      <c r="Y106" s="1003">
        <f t="shared" si="111"/>
        <v>33000000</v>
      </c>
      <c r="AA106" s="1006">
        <f t="shared" si="92"/>
        <v>0.6688862333996024</v>
      </c>
      <c r="AB106" s="1003">
        <f>SUM(AB91:AB105)</f>
        <v>1682248877</v>
      </c>
      <c r="AC106" s="1003">
        <f>SUM(AC91:AC105)</f>
        <v>200000000</v>
      </c>
      <c r="AD106" s="1003">
        <f t="shared" ref="AD106:AT106" si="112">SUM(AD91:AD105)</f>
        <v>268168096</v>
      </c>
      <c r="AE106" s="1003">
        <f t="shared" si="112"/>
        <v>0</v>
      </c>
      <c r="AF106" s="1003">
        <f t="shared" si="112"/>
        <v>701280247</v>
      </c>
      <c r="AG106" s="1003">
        <f t="shared" si="112"/>
        <v>0</v>
      </c>
      <c r="AH106" s="1003">
        <f t="shared" si="112"/>
        <v>0</v>
      </c>
      <c r="AI106" s="1003">
        <f t="shared" si="112"/>
        <v>0</v>
      </c>
      <c r="AJ106" s="1003">
        <f t="shared" si="112"/>
        <v>0</v>
      </c>
      <c r="AK106" s="1003">
        <f t="shared" si="112"/>
        <v>0</v>
      </c>
      <c r="AL106" s="1003">
        <f t="shared" si="112"/>
        <v>0</v>
      </c>
      <c r="AM106" s="1003">
        <f t="shared" si="112"/>
        <v>0</v>
      </c>
      <c r="AN106" s="1003">
        <f t="shared" si="112"/>
        <v>0</v>
      </c>
      <c r="AO106" s="1003">
        <f t="shared" si="112"/>
        <v>0</v>
      </c>
      <c r="AP106" s="1003">
        <f t="shared" si="112"/>
        <v>0</v>
      </c>
      <c r="AQ106" s="1003">
        <f t="shared" si="112"/>
        <v>512800534</v>
      </c>
      <c r="AR106" s="1003">
        <f t="shared" si="112"/>
        <v>0</v>
      </c>
      <c r="AS106" s="1003">
        <f t="shared" si="112"/>
        <v>0</v>
      </c>
      <c r="AT106" s="1003">
        <f t="shared" si="112"/>
        <v>0</v>
      </c>
      <c r="AU106" s="1006">
        <f t="shared" si="94"/>
        <v>0.3311137666003976</v>
      </c>
      <c r="AV106" s="1003">
        <f>SUM(AV91:AV105)</f>
        <v>832751123</v>
      </c>
      <c r="AW106" s="1003">
        <f>SUM(AW91:AW105)</f>
        <v>0</v>
      </c>
      <c r="AX106" s="1003">
        <f t="shared" ref="AX106:BN106" si="113">SUM(AX91:AX105)</f>
        <v>50000000</v>
      </c>
      <c r="AY106" s="1003">
        <f t="shared" si="113"/>
        <v>0</v>
      </c>
      <c r="AZ106" s="1003">
        <f t="shared" si="113"/>
        <v>0</v>
      </c>
      <c r="BA106" s="1003">
        <f t="shared" si="113"/>
        <v>0</v>
      </c>
      <c r="BB106" s="1003">
        <f t="shared" si="113"/>
        <v>0</v>
      </c>
      <c r="BC106" s="1003">
        <f t="shared" si="113"/>
        <v>0</v>
      </c>
      <c r="BD106" s="1003">
        <f t="shared" si="113"/>
        <v>0</v>
      </c>
      <c r="BE106" s="1003">
        <f t="shared" si="113"/>
        <v>0</v>
      </c>
      <c r="BF106" s="1003">
        <f t="shared" si="113"/>
        <v>0</v>
      </c>
      <c r="BG106" s="1003">
        <f t="shared" si="113"/>
        <v>0</v>
      </c>
      <c r="BH106" s="1003">
        <f t="shared" si="113"/>
        <v>0</v>
      </c>
      <c r="BI106" s="1003">
        <f t="shared" si="113"/>
        <v>0</v>
      </c>
      <c r="BJ106" s="1003">
        <f t="shared" si="113"/>
        <v>0</v>
      </c>
      <c r="BK106" s="1003">
        <f t="shared" si="113"/>
        <v>749751123</v>
      </c>
      <c r="BL106" s="1003">
        <f t="shared" si="113"/>
        <v>0</v>
      </c>
      <c r="BM106" s="1003">
        <f t="shared" si="113"/>
        <v>0</v>
      </c>
      <c r="BN106" s="1003">
        <f t="shared" si="113"/>
        <v>33000000</v>
      </c>
      <c r="BO106" s="1006">
        <f t="shared" si="98"/>
        <v>1.3114099801192844E-2</v>
      </c>
      <c r="BP106" s="1003">
        <f>SUM(BP91:BP105)</f>
        <v>32981961</v>
      </c>
      <c r="BQ106" s="1003">
        <f>SUM(BQ91:BQ105)</f>
        <v>0</v>
      </c>
      <c r="BR106" s="1003">
        <f>SUM(BR91:BR105)</f>
        <v>0</v>
      </c>
      <c r="BS106" s="1003"/>
      <c r="BT106" s="1003">
        <f>SUM(BT91:BT105)</f>
        <v>0</v>
      </c>
      <c r="BU106" s="1003">
        <f>SUM(BU91:BU105)</f>
        <v>0</v>
      </c>
      <c r="BV106" s="1003"/>
      <c r="BW106" s="1003">
        <f t="shared" ref="BW106:CH106" si="114">SUM(BW91:BW105)</f>
        <v>0</v>
      </c>
      <c r="BX106" s="1003">
        <f t="shared" si="114"/>
        <v>0</v>
      </c>
      <c r="BY106" s="1003">
        <f t="shared" si="114"/>
        <v>0</v>
      </c>
      <c r="BZ106" s="1003">
        <f t="shared" si="114"/>
        <v>0</v>
      </c>
      <c r="CA106" s="1003">
        <f t="shared" si="114"/>
        <v>0</v>
      </c>
      <c r="CB106" s="1003">
        <f t="shared" si="114"/>
        <v>0</v>
      </c>
      <c r="CC106" s="1003">
        <f t="shared" si="114"/>
        <v>0</v>
      </c>
      <c r="CD106" s="1003">
        <f t="shared" si="114"/>
        <v>0</v>
      </c>
      <c r="CE106" s="1003">
        <f t="shared" si="114"/>
        <v>32981961</v>
      </c>
      <c r="CF106" s="1003">
        <f t="shared" si="114"/>
        <v>0</v>
      </c>
      <c r="CG106" s="1003">
        <f t="shared" si="114"/>
        <v>0</v>
      </c>
      <c r="CH106" s="1003">
        <f t="shared" si="114"/>
        <v>0</v>
      </c>
      <c r="CI106" s="1006">
        <f t="shared" si="100"/>
        <v>0.98688590019880718</v>
      </c>
      <c r="CJ106" s="1003">
        <f>SUM(CJ91:CJ105)</f>
        <v>2482018039</v>
      </c>
      <c r="CK106" s="1003">
        <f>SUM(CK91:CK105)</f>
        <v>200000000</v>
      </c>
      <c r="CL106" s="1003">
        <f t="shared" ref="CL106:DB106" si="115">SUM(CL91:CL105)</f>
        <v>318168096</v>
      </c>
      <c r="CM106" s="1003">
        <f t="shared" si="115"/>
        <v>0</v>
      </c>
      <c r="CN106" s="1003">
        <f t="shared" si="115"/>
        <v>701280247</v>
      </c>
      <c r="CO106" s="1003">
        <f t="shared" si="115"/>
        <v>0</v>
      </c>
      <c r="CP106" s="1003">
        <f t="shared" si="115"/>
        <v>0</v>
      </c>
      <c r="CQ106" s="1003">
        <f t="shared" si="115"/>
        <v>0</v>
      </c>
      <c r="CR106" s="1003">
        <f t="shared" si="115"/>
        <v>0</v>
      </c>
      <c r="CS106" s="1003">
        <f t="shared" si="115"/>
        <v>0</v>
      </c>
      <c r="CT106" s="1003">
        <f t="shared" si="115"/>
        <v>0</v>
      </c>
      <c r="CU106" s="1003">
        <f t="shared" si="115"/>
        <v>0</v>
      </c>
      <c r="CV106" s="1003">
        <f t="shared" si="115"/>
        <v>0</v>
      </c>
      <c r="CW106" s="1003">
        <f t="shared" si="115"/>
        <v>0</v>
      </c>
      <c r="CX106" s="1003">
        <f t="shared" si="115"/>
        <v>0</v>
      </c>
      <c r="CY106" s="1003">
        <f t="shared" si="115"/>
        <v>1229569696</v>
      </c>
      <c r="CZ106" s="1003">
        <f t="shared" si="115"/>
        <v>0</v>
      </c>
      <c r="DA106" s="1003">
        <f t="shared" si="115"/>
        <v>0</v>
      </c>
      <c r="DB106" s="1017">
        <f t="shared" si="115"/>
        <v>33000000</v>
      </c>
    </row>
    <row r="107" spans="1:107" ht="39" customHeight="1" thickTop="1" x14ac:dyDescent="0.25">
      <c r="A107" s="1497" t="s">
        <v>4610</v>
      </c>
      <c r="B107" s="1513" t="s">
        <v>4390</v>
      </c>
      <c r="C107" s="852" t="s">
        <v>4408</v>
      </c>
      <c r="D107" s="1008" t="s">
        <v>4553</v>
      </c>
      <c r="E107" s="991">
        <v>111</v>
      </c>
      <c r="F107" s="1061" t="s">
        <v>4551</v>
      </c>
      <c r="G107" s="1002">
        <f t="shared" ref="G107:G124" si="116">SUM(H107:Y107)</f>
        <v>2292025000</v>
      </c>
      <c r="H107" s="1002"/>
      <c r="I107" s="1002">
        <v>2264025000</v>
      </c>
      <c r="J107" s="1002"/>
      <c r="K107" s="1002"/>
      <c r="L107" s="1002"/>
      <c r="M107" s="1002"/>
      <c r="N107" s="1002"/>
      <c r="O107" s="1002"/>
      <c r="P107" s="1002"/>
      <c r="Q107" s="1002"/>
      <c r="R107" s="1002"/>
      <c r="S107" s="1002"/>
      <c r="T107" s="1002"/>
      <c r="U107" s="1002"/>
      <c r="V107" s="1002"/>
      <c r="W107" s="1002"/>
      <c r="X107" s="1002"/>
      <c r="Y107" s="1002">
        <v>28000000</v>
      </c>
      <c r="Z107" s="983"/>
      <c r="AA107" s="1005">
        <f t="shared" si="92"/>
        <v>5.8723832418930859E-2</v>
      </c>
      <c r="AB107" s="1002">
        <f t="shared" ref="AB107:AB124" si="117">SUM(AC107:AT107)</f>
        <v>134596492</v>
      </c>
      <c r="AC107" s="1002"/>
      <c r="AD107" s="1002">
        <f>+'[7]ENERO 2016'!$M$18</f>
        <v>134596492</v>
      </c>
      <c r="AE107" s="1002"/>
      <c r="AF107" s="1002"/>
      <c r="AG107" s="1002"/>
      <c r="AH107" s="1002"/>
      <c r="AI107" s="1002"/>
      <c r="AJ107" s="1002"/>
      <c r="AK107" s="1002"/>
      <c r="AL107" s="1002"/>
      <c r="AM107" s="1002"/>
      <c r="AN107" s="1002"/>
      <c r="AO107" s="1002"/>
      <c r="AP107" s="1002"/>
      <c r="AQ107" s="1002"/>
      <c r="AR107" s="1002"/>
      <c r="AS107" s="1002"/>
      <c r="AT107" s="1002"/>
      <c r="AU107" s="1005">
        <f t="shared" si="94"/>
        <v>0.94127616758106913</v>
      </c>
      <c r="AV107" s="1002">
        <f t="shared" ref="AV107:AV124" si="118">SUM(AW107:BN107)</f>
        <v>2157428508</v>
      </c>
      <c r="AW107" s="1002">
        <f t="shared" ref="AW107:BL124" si="119">H107-AC107</f>
        <v>0</v>
      </c>
      <c r="AX107" s="1002">
        <f t="shared" si="119"/>
        <v>2129428508</v>
      </c>
      <c r="AY107" s="1002">
        <f t="shared" si="119"/>
        <v>0</v>
      </c>
      <c r="AZ107" s="1002">
        <f t="shared" ref="AZ107:BK122" si="120">+K107-AF107</f>
        <v>0</v>
      </c>
      <c r="BA107" s="1002">
        <f t="shared" si="120"/>
        <v>0</v>
      </c>
      <c r="BB107" s="1002">
        <f t="shared" si="120"/>
        <v>0</v>
      </c>
      <c r="BC107" s="1002">
        <f t="shared" si="120"/>
        <v>0</v>
      </c>
      <c r="BD107" s="1002">
        <f t="shared" si="120"/>
        <v>0</v>
      </c>
      <c r="BE107" s="1002">
        <f t="shared" si="120"/>
        <v>0</v>
      </c>
      <c r="BF107" s="1002">
        <f t="shared" si="120"/>
        <v>0</v>
      </c>
      <c r="BG107" s="1002">
        <f t="shared" si="120"/>
        <v>0</v>
      </c>
      <c r="BH107" s="1002">
        <f t="shared" si="120"/>
        <v>0</v>
      </c>
      <c r="BI107" s="1002">
        <f t="shared" si="120"/>
        <v>0</v>
      </c>
      <c r="BJ107" s="1002">
        <f t="shared" si="120"/>
        <v>0</v>
      </c>
      <c r="BK107" s="1002">
        <f t="shared" si="120"/>
        <v>0</v>
      </c>
      <c r="BL107" s="1002"/>
      <c r="BM107" s="1002"/>
      <c r="BN107" s="1002">
        <f t="shared" ref="BN107:BN124" si="121">+Y107-AT107</f>
        <v>28000000</v>
      </c>
      <c r="BO107" s="1005">
        <f t="shared" si="98"/>
        <v>0</v>
      </c>
      <c r="BP107" s="1002">
        <f t="shared" ref="BP107:BP124" si="122">SUM(BQ107:CH107)</f>
        <v>0</v>
      </c>
      <c r="BQ107" s="1002"/>
      <c r="BR107" s="1002"/>
      <c r="BS107" s="1002"/>
      <c r="BT107" s="1002"/>
      <c r="BU107" s="1002"/>
      <c r="BV107" s="1002"/>
      <c r="BW107" s="1002"/>
      <c r="BX107" s="1002"/>
      <c r="BY107" s="1002"/>
      <c r="BZ107" s="1002"/>
      <c r="CA107" s="1002"/>
      <c r="CB107" s="1002"/>
      <c r="CC107" s="1002"/>
      <c r="CD107" s="1002"/>
      <c r="CE107" s="1002"/>
      <c r="CF107" s="1002"/>
      <c r="CG107" s="1002"/>
      <c r="CH107" s="1002"/>
      <c r="CI107" s="1005">
        <f t="shared" si="100"/>
        <v>1</v>
      </c>
      <c r="CJ107" s="1002">
        <f t="shared" ref="CJ107:CJ124" si="123">SUM(CK107:DB107)</f>
        <v>2292025000</v>
      </c>
      <c r="CK107" s="1002">
        <f t="shared" ref="CK107:CS122" si="124">H107-BQ107</f>
        <v>0</v>
      </c>
      <c r="CL107" s="1002">
        <f t="shared" si="124"/>
        <v>2264025000</v>
      </c>
      <c r="CM107" s="1002">
        <f t="shared" si="124"/>
        <v>0</v>
      </c>
      <c r="CN107" s="1002">
        <f t="shared" si="124"/>
        <v>0</v>
      </c>
      <c r="CO107" s="1002">
        <f t="shared" si="124"/>
        <v>0</v>
      </c>
      <c r="CP107" s="1002">
        <f t="shared" si="124"/>
        <v>0</v>
      </c>
      <c r="CQ107" s="1002">
        <f>+N107-BW107</f>
        <v>0</v>
      </c>
      <c r="CR107" s="1002">
        <f>+O107-BX107</f>
        <v>0</v>
      </c>
      <c r="CS107" s="1002">
        <f>+P107-BY107</f>
        <v>0</v>
      </c>
      <c r="CT107" s="1002">
        <f t="shared" ref="CT107:DB124" si="125">Q107-BZ107</f>
        <v>0</v>
      </c>
      <c r="CU107" s="1002">
        <f t="shared" si="125"/>
        <v>0</v>
      </c>
      <c r="CV107" s="1002">
        <f t="shared" si="125"/>
        <v>0</v>
      </c>
      <c r="CW107" s="1002">
        <f t="shared" ref="CW107:DB122" si="126">+T107-CC107</f>
        <v>0</v>
      </c>
      <c r="CX107" s="1002">
        <f t="shared" si="126"/>
        <v>0</v>
      </c>
      <c r="CY107" s="1002">
        <f t="shared" si="126"/>
        <v>0</v>
      </c>
      <c r="CZ107" s="1002">
        <f t="shared" si="126"/>
        <v>0</v>
      </c>
      <c r="DA107" s="1002">
        <f t="shared" si="126"/>
        <v>0</v>
      </c>
      <c r="DB107" s="1002">
        <f t="shared" si="126"/>
        <v>28000000</v>
      </c>
    </row>
    <row r="108" spans="1:107" s="203" customFormat="1" ht="36" customHeight="1" x14ac:dyDescent="0.25">
      <c r="A108" s="1495"/>
      <c r="B108" s="1493"/>
      <c r="C108" s="1035" t="s">
        <v>4409</v>
      </c>
      <c r="D108" s="1008" t="s">
        <v>4554</v>
      </c>
      <c r="E108" s="993">
        <v>111</v>
      </c>
      <c r="F108" s="1061" t="s">
        <v>4552</v>
      </c>
      <c r="G108" s="1030">
        <f>SUM(H108:Y108)</f>
        <v>1022041034</v>
      </c>
      <c r="H108" s="1030"/>
      <c r="I108" s="1030">
        <v>982978733</v>
      </c>
      <c r="J108" s="1030">
        <v>39062301</v>
      </c>
      <c r="K108" s="1030"/>
      <c r="L108" s="1030"/>
      <c r="M108" s="1030"/>
      <c r="N108" s="1030"/>
      <c r="O108" s="1030"/>
      <c r="P108" s="1030"/>
      <c r="Q108" s="1030"/>
      <c r="R108" s="1030"/>
      <c r="S108" s="1030"/>
      <c r="T108" s="1030"/>
      <c r="U108" s="1030"/>
      <c r="V108" s="1030"/>
      <c r="W108" s="1030"/>
      <c r="X108" s="1030"/>
      <c r="Y108" s="1030"/>
      <c r="Z108" s="1033"/>
      <c r="AA108" s="1031">
        <f t="shared" si="92"/>
        <v>0</v>
      </c>
      <c r="AB108" s="1030">
        <f t="shared" si="117"/>
        <v>0</v>
      </c>
      <c r="AC108" s="1030"/>
      <c r="AD108" s="1030"/>
      <c r="AE108" s="1030"/>
      <c r="AF108" s="1030"/>
      <c r="AG108" s="1030"/>
      <c r="AH108" s="1030"/>
      <c r="AI108" s="1030"/>
      <c r="AJ108" s="1030"/>
      <c r="AK108" s="1030"/>
      <c r="AL108" s="1030"/>
      <c r="AM108" s="1030"/>
      <c r="AN108" s="1030"/>
      <c r="AO108" s="1030"/>
      <c r="AP108" s="1030"/>
      <c r="AQ108" s="1030"/>
      <c r="AR108" s="1030"/>
      <c r="AS108" s="1030"/>
      <c r="AT108" s="1030"/>
      <c r="AU108" s="1031">
        <f t="shared" si="94"/>
        <v>1</v>
      </c>
      <c r="AV108" s="1030">
        <f t="shared" si="118"/>
        <v>1022041034</v>
      </c>
      <c r="AW108" s="1030">
        <f t="shared" si="119"/>
        <v>0</v>
      </c>
      <c r="AX108" s="1030">
        <f t="shared" si="119"/>
        <v>982978733</v>
      </c>
      <c r="AY108" s="1030">
        <f t="shared" si="119"/>
        <v>39062301</v>
      </c>
      <c r="AZ108" s="1030">
        <f t="shared" si="120"/>
        <v>0</v>
      </c>
      <c r="BA108" s="1030">
        <f t="shared" si="120"/>
        <v>0</v>
      </c>
      <c r="BB108" s="1002">
        <f t="shared" si="120"/>
        <v>0</v>
      </c>
      <c r="BC108" s="1030">
        <f t="shared" si="120"/>
        <v>0</v>
      </c>
      <c r="BD108" s="1030">
        <f t="shared" si="120"/>
        <v>0</v>
      </c>
      <c r="BE108" s="1030">
        <f t="shared" si="120"/>
        <v>0</v>
      </c>
      <c r="BF108" s="1030">
        <f t="shared" si="120"/>
        <v>0</v>
      </c>
      <c r="BG108" s="1030">
        <f t="shared" si="120"/>
        <v>0</v>
      </c>
      <c r="BH108" s="1030">
        <f t="shared" si="120"/>
        <v>0</v>
      </c>
      <c r="BI108" s="1030">
        <f t="shared" si="120"/>
        <v>0</v>
      </c>
      <c r="BJ108" s="1030">
        <f t="shared" si="120"/>
        <v>0</v>
      </c>
      <c r="BK108" s="1030">
        <f t="shared" si="120"/>
        <v>0</v>
      </c>
      <c r="BL108" s="1030"/>
      <c r="BM108" s="1030"/>
      <c r="BN108" s="1030">
        <f t="shared" si="121"/>
        <v>0</v>
      </c>
      <c r="BO108" s="1031">
        <f t="shared" si="98"/>
        <v>0</v>
      </c>
      <c r="BP108" s="1030">
        <f t="shared" si="122"/>
        <v>0</v>
      </c>
      <c r="BQ108" s="1030"/>
      <c r="BR108" s="1030"/>
      <c r="BS108" s="1030"/>
      <c r="BT108" s="1030"/>
      <c r="BU108" s="1030"/>
      <c r="BV108" s="1030"/>
      <c r="BW108" s="1030"/>
      <c r="BX108" s="1030"/>
      <c r="BY108" s="1030"/>
      <c r="BZ108" s="1030"/>
      <c r="CA108" s="1030"/>
      <c r="CB108" s="1030"/>
      <c r="CC108" s="1030"/>
      <c r="CD108" s="1030"/>
      <c r="CE108" s="1030"/>
      <c r="CF108" s="1030"/>
      <c r="CG108" s="1030"/>
      <c r="CH108" s="1030"/>
      <c r="CI108" s="1031">
        <f t="shared" si="100"/>
        <v>1</v>
      </c>
      <c r="CJ108" s="1030">
        <f t="shared" si="123"/>
        <v>1022041034</v>
      </c>
      <c r="CK108" s="1002">
        <f t="shared" si="124"/>
        <v>0</v>
      </c>
      <c r="CL108" s="1030">
        <f t="shared" si="124"/>
        <v>982978733</v>
      </c>
      <c r="CM108" s="1030">
        <f t="shared" si="124"/>
        <v>39062301</v>
      </c>
      <c r="CN108" s="1030">
        <f t="shared" si="124"/>
        <v>0</v>
      </c>
      <c r="CO108" s="1030">
        <f t="shared" si="124"/>
        <v>0</v>
      </c>
      <c r="CP108" s="1002">
        <f t="shared" si="124"/>
        <v>0</v>
      </c>
      <c r="CQ108" s="1030">
        <f t="shared" ref="CQ108:CS124" si="127">+N108-BW108</f>
        <v>0</v>
      </c>
      <c r="CR108" s="1030">
        <f t="shared" si="127"/>
        <v>0</v>
      </c>
      <c r="CS108" s="1002">
        <f t="shared" si="127"/>
        <v>0</v>
      </c>
      <c r="CT108" s="1030">
        <f t="shared" si="125"/>
        <v>0</v>
      </c>
      <c r="CU108" s="1030">
        <f t="shared" si="125"/>
        <v>0</v>
      </c>
      <c r="CV108" s="1030">
        <f t="shared" si="125"/>
        <v>0</v>
      </c>
      <c r="CW108" s="1030">
        <f t="shared" si="126"/>
        <v>0</v>
      </c>
      <c r="CX108" s="1030">
        <f t="shared" si="126"/>
        <v>0</v>
      </c>
      <c r="CY108" s="1030">
        <f t="shared" si="126"/>
        <v>0</v>
      </c>
      <c r="CZ108" s="1030">
        <f t="shared" si="126"/>
        <v>0</v>
      </c>
      <c r="DA108" s="1002">
        <f t="shared" si="126"/>
        <v>0</v>
      </c>
      <c r="DB108" s="1030">
        <f t="shared" si="126"/>
        <v>0</v>
      </c>
    </row>
    <row r="109" spans="1:107" ht="37.5" customHeight="1" x14ac:dyDescent="0.25">
      <c r="A109" s="1495"/>
      <c r="B109" s="1494"/>
      <c r="C109" s="852" t="s">
        <v>4410</v>
      </c>
      <c r="D109" s="1008" t="s">
        <v>4555</v>
      </c>
      <c r="E109" s="991">
        <v>111</v>
      </c>
      <c r="F109" s="1061" t="s">
        <v>4552</v>
      </c>
      <c r="G109" s="1002">
        <f t="shared" si="116"/>
        <v>200000000</v>
      </c>
      <c r="H109" s="1002"/>
      <c r="I109" s="1002"/>
      <c r="J109" s="1002">
        <v>59490931</v>
      </c>
      <c r="K109" s="1002"/>
      <c r="L109" s="1002"/>
      <c r="M109" s="1002"/>
      <c r="N109" s="1002"/>
      <c r="O109" s="1002"/>
      <c r="P109" s="1002"/>
      <c r="Q109" s="1002">
        <v>140509069</v>
      </c>
      <c r="R109" s="1002"/>
      <c r="S109" s="1002"/>
      <c r="T109" s="1002"/>
      <c r="U109" s="1002"/>
      <c r="V109" s="1002"/>
      <c r="W109" s="1002"/>
      <c r="X109" s="1002"/>
      <c r="Y109" s="1002"/>
      <c r="Z109" s="983"/>
      <c r="AA109" s="1005">
        <f t="shared" si="92"/>
        <v>0</v>
      </c>
      <c r="AB109" s="1002">
        <f t="shared" si="117"/>
        <v>0</v>
      </c>
      <c r="AC109" s="1002"/>
      <c r="AD109" s="1002"/>
      <c r="AE109" s="1002"/>
      <c r="AF109" s="1002"/>
      <c r="AG109" s="1002"/>
      <c r="AH109" s="1002"/>
      <c r="AI109" s="1002"/>
      <c r="AJ109" s="1002"/>
      <c r="AK109" s="1002"/>
      <c r="AL109" s="1002"/>
      <c r="AM109" s="1002"/>
      <c r="AN109" s="1002"/>
      <c r="AO109" s="1002"/>
      <c r="AP109" s="1002"/>
      <c r="AQ109" s="1002"/>
      <c r="AR109" s="1002"/>
      <c r="AS109" s="1002"/>
      <c r="AT109" s="1002"/>
      <c r="AU109" s="1005">
        <f t="shared" si="94"/>
        <v>1</v>
      </c>
      <c r="AV109" s="1002">
        <f t="shared" si="118"/>
        <v>200000000</v>
      </c>
      <c r="AW109" s="1002">
        <f t="shared" si="119"/>
        <v>0</v>
      </c>
      <c r="AX109" s="1002">
        <f t="shared" si="119"/>
        <v>0</v>
      </c>
      <c r="AY109" s="1002">
        <f t="shared" si="119"/>
        <v>59490931</v>
      </c>
      <c r="AZ109" s="1002">
        <f t="shared" si="120"/>
        <v>0</v>
      </c>
      <c r="BA109" s="1002">
        <f t="shared" si="120"/>
        <v>0</v>
      </c>
      <c r="BB109" s="1002">
        <f t="shared" si="120"/>
        <v>0</v>
      </c>
      <c r="BC109" s="1002">
        <f t="shared" si="120"/>
        <v>0</v>
      </c>
      <c r="BD109" s="1002">
        <f t="shared" si="120"/>
        <v>0</v>
      </c>
      <c r="BE109" s="1002">
        <f t="shared" si="120"/>
        <v>0</v>
      </c>
      <c r="BF109" s="1002">
        <f t="shared" si="120"/>
        <v>140509069</v>
      </c>
      <c r="BG109" s="1002">
        <f t="shared" si="120"/>
        <v>0</v>
      </c>
      <c r="BH109" s="1002">
        <f t="shared" si="120"/>
        <v>0</v>
      </c>
      <c r="BI109" s="1002">
        <f t="shared" si="120"/>
        <v>0</v>
      </c>
      <c r="BJ109" s="1002">
        <f t="shared" si="120"/>
        <v>0</v>
      </c>
      <c r="BK109" s="1002">
        <f t="shared" si="120"/>
        <v>0</v>
      </c>
      <c r="BL109" s="1002"/>
      <c r="BM109" s="1002"/>
      <c r="BN109" s="1002">
        <f t="shared" si="121"/>
        <v>0</v>
      </c>
      <c r="BO109" s="1005">
        <f t="shared" si="98"/>
        <v>0</v>
      </c>
      <c r="BP109" s="1002">
        <f t="shared" si="122"/>
        <v>0</v>
      </c>
      <c r="BQ109" s="1002"/>
      <c r="BR109" s="1002"/>
      <c r="BS109" s="1002"/>
      <c r="BT109" s="1002"/>
      <c r="BU109" s="1002"/>
      <c r="BV109" s="1002"/>
      <c r="BW109" s="1002"/>
      <c r="BX109" s="1002"/>
      <c r="BY109" s="1002"/>
      <c r="BZ109" s="1002"/>
      <c r="CA109" s="1002"/>
      <c r="CB109" s="1002"/>
      <c r="CC109" s="1002"/>
      <c r="CD109" s="1002"/>
      <c r="CE109" s="1002"/>
      <c r="CF109" s="1002"/>
      <c r="CG109" s="1002"/>
      <c r="CH109" s="1002"/>
      <c r="CI109" s="1005">
        <f t="shared" si="100"/>
        <v>1</v>
      </c>
      <c r="CJ109" s="1002">
        <f t="shared" si="123"/>
        <v>200000000</v>
      </c>
      <c r="CK109" s="1002">
        <f t="shared" si="124"/>
        <v>0</v>
      </c>
      <c r="CL109" s="1002">
        <f t="shared" si="124"/>
        <v>0</v>
      </c>
      <c r="CM109" s="1002">
        <f t="shared" si="124"/>
        <v>59490931</v>
      </c>
      <c r="CN109" s="1002">
        <f t="shared" si="124"/>
        <v>0</v>
      </c>
      <c r="CO109" s="1002">
        <f t="shared" si="124"/>
        <v>0</v>
      </c>
      <c r="CP109" s="1002">
        <f t="shared" si="124"/>
        <v>0</v>
      </c>
      <c r="CQ109" s="1002">
        <f t="shared" si="127"/>
        <v>0</v>
      </c>
      <c r="CR109" s="1002">
        <f t="shared" si="127"/>
        <v>0</v>
      </c>
      <c r="CS109" s="1002">
        <f t="shared" si="127"/>
        <v>0</v>
      </c>
      <c r="CT109" s="1002">
        <f t="shared" si="125"/>
        <v>140509069</v>
      </c>
      <c r="CU109" s="1002">
        <f t="shared" si="125"/>
        <v>0</v>
      </c>
      <c r="CV109" s="1002">
        <f t="shared" si="125"/>
        <v>0</v>
      </c>
      <c r="CW109" s="1002">
        <f t="shared" si="126"/>
        <v>0</v>
      </c>
      <c r="CX109" s="1002">
        <f t="shared" si="126"/>
        <v>0</v>
      </c>
      <c r="CY109" s="1002">
        <f t="shared" si="126"/>
        <v>0</v>
      </c>
      <c r="CZ109" s="1002">
        <f t="shared" si="126"/>
        <v>0</v>
      </c>
      <c r="DA109" s="1002">
        <f t="shared" si="126"/>
        <v>0</v>
      </c>
      <c r="DB109" s="1002">
        <f t="shared" si="126"/>
        <v>0</v>
      </c>
      <c r="DC109" s="1016"/>
    </row>
    <row r="110" spans="1:107" ht="42" customHeight="1" x14ac:dyDescent="0.25">
      <c r="A110" s="1495"/>
      <c r="B110" s="1492" t="s">
        <v>4391</v>
      </c>
      <c r="C110" s="852" t="s">
        <v>4411</v>
      </c>
      <c r="D110" s="1008" t="s">
        <v>4556</v>
      </c>
      <c r="E110" s="991">
        <v>211</v>
      </c>
      <c r="F110" s="1061" t="s">
        <v>4552</v>
      </c>
      <c r="G110" s="1002">
        <f t="shared" si="116"/>
        <v>2300000000</v>
      </c>
      <c r="H110" s="1002"/>
      <c r="I110" s="1002">
        <v>2300000000</v>
      </c>
      <c r="J110" s="1002"/>
      <c r="K110" s="1002"/>
      <c r="L110" s="1002"/>
      <c r="M110" s="1002"/>
      <c r="N110" s="1002"/>
      <c r="O110" s="1002"/>
      <c r="P110" s="1002"/>
      <c r="Q110" s="1002"/>
      <c r="R110" s="1002"/>
      <c r="S110" s="1002"/>
      <c r="T110" s="1002"/>
      <c r="U110" s="1002"/>
      <c r="V110" s="1002"/>
      <c r="W110" s="1002"/>
      <c r="X110" s="1002"/>
      <c r="Y110" s="1002"/>
      <c r="AA110" s="1005">
        <f t="shared" si="92"/>
        <v>0.13001986086956521</v>
      </c>
      <c r="AB110" s="1002">
        <f t="shared" si="117"/>
        <v>299045680</v>
      </c>
      <c r="AC110" s="1002"/>
      <c r="AD110" s="1002">
        <f>+'[7]ENERO 2016'!$M$43</f>
        <v>299045680</v>
      </c>
      <c r="AE110" s="1002"/>
      <c r="AF110" s="1002"/>
      <c r="AG110" s="1002"/>
      <c r="AH110" s="1002"/>
      <c r="AI110" s="1002"/>
      <c r="AJ110" s="1002"/>
      <c r="AK110" s="1002"/>
      <c r="AL110" s="1002"/>
      <c r="AM110" s="1002"/>
      <c r="AN110" s="1002"/>
      <c r="AO110" s="1002"/>
      <c r="AP110" s="1002"/>
      <c r="AQ110" s="1002"/>
      <c r="AR110" s="1002"/>
      <c r="AS110" s="1002"/>
      <c r="AT110" s="1002"/>
      <c r="AU110" s="1005">
        <f t="shared" si="94"/>
        <v>0.86998013913043482</v>
      </c>
      <c r="AV110" s="1002">
        <f t="shared" si="118"/>
        <v>2000954320</v>
      </c>
      <c r="AW110" s="1002">
        <f t="shared" si="119"/>
        <v>0</v>
      </c>
      <c r="AX110" s="1002">
        <f t="shared" si="119"/>
        <v>2000954320</v>
      </c>
      <c r="AY110" s="1002">
        <f t="shared" si="119"/>
        <v>0</v>
      </c>
      <c r="AZ110" s="1002">
        <f t="shared" si="120"/>
        <v>0</v>
      </c>
      <c r="BA110" s="1002">
        <f t="shared" si="120"/>
        <v>0</v>
      </c>
      <c r="BB110" s="1002">
        <f t="shared" si="120"/>
        <v>0</v>
      </c>
      <c r="BC110" s="1002">
        <f t="shared" si="120"/>
        <v>0</v>
      </c>
      <c r="BD110" s="1002">
        <f t="shared" si="120"/>
        <v>0</v>
      </c>
      <c r="BE110" s="1002">
        <f t="shared" si="120"/>
        <v>0</v>
      </c>
      <c r="BF110" s="1002">
        <f t="shared" si="120"/>
        <v>0</v>
      </c>
      <c r="BG110" s="1002">
        <f t="shared" si="120"/>
        <v>0</v>
      </c>
      <c r="BH110" s="1002">
        <f t="shared" si="120"/>
        <v>0</v>
      </c>
      <c r="BI110" s="1002">
        <f t="shared" si="120"/>
        <v>0</v>
      </c>
      <c r="BJ110" s="1002">
        <f t="shared" si="120"/>
        <v>0</v>
      </c>
      <c r="BK110" s="1002">
        <f t="shared" si="120"/>
        <v>0</v>
      </c>
      <c r="BL110" s="1002"/>
      <c r="BM110" s="1002">
        <f t="shared" ref="BM110:BM121" si="128">+X110-AS110</f>
        <v>0</v>
      </c>
      <c r="BN110" s="1002">
        <f t="shared" si="121"/>
        <v>0</v>
      </c>
      <c r="BO110" s="1005">
        <f t="shared" si="98"/>
        <v>0</v>
      </c>
      <c r="BP110" s="1002">
        <f t="shared" si="122"/>
        <v>0</v>
      </c>
      <c r="BQ110" s="1002"/>
      <c r="BR110" s="1002"/>
      <c r="BS110" s="1002"/>
      <c r="BT110" s="1002"/>
      <c r="BU110" s="1002"/>
      <c r="BV110" s="1002"/>
      <c r="BW110" s="1002"/>
      <c r="BX110" s="1002"/>
      <c r="BY110" s="1002"/>
      <c r="BZ110" s="1002"/>
      <c r="CA110" s="1002"/>
      <c r="CB110" s="1002"/>
      <c r="CC110" s="1002"/>
      <c r="CD110" s="1002"/>
      <c r="CE110" s="1002"/>
      <c r="CF110" s="1002"/>
      <c r="CG110" s="1002"/>
      <c r="CH110" s="1002"/>
      <c r="CI110" s="1005">
        <f t="shared" si="100"/>
        <v>1</v>
      </c>
      <c r="CJ110" s="1002">
        <f t="shared" si="123"/>
        <v>2300000000</v>
      </c>
      <c r="CK110" s="1002">
        <f t="shared" si="124"/>
        <v>0</v>
      </c>
      <c r="CL110" s="1002">
        <f t="shared" si="124"/>
        <v>2300000000</v>
      </c>
      <c r="CM110" s="1002">
        <f t="shared" si="124"/>
        <v>0</v>
      </c>
      <c r="CN110" s="1002">
        <f t="shared" si="124"/>
        <v>0</v>
      </c>
      <c r="CO110" s="1002">
        <f t="shared" si="124"/>
        <v>0</v>
      </c>
      <c r="CP110" s="1002">
        <f t="shared" si="124"/>
        <v>0</v>
      </c>
      <c r="CQ110" s="1002">
        <f t="shared" si="127"/>
        <v>0</v>
      </c>
      <c r="CR110" s="1002">
        <f t="shared" si="127"/>
        <v>0</v>
      </c>
      <c r="CS110" s="1002">
        <f t="shared" si="127"/>
        <v>0</v>
      </c>
      <c r="CT110" s="1002">
        <f t="shared" si="125"/>
        <v>0</v>
      </c>
      <c r="CU110" s="1002">
        <f t="shared" si="125"/>
        <v>0</v>
      </c>
      <c r="CV110" s="1002">
        <f t="shared" si="125"/>
        <v>0</v>
      </c>
      <c r="CW110" s="1002">
        <f t="shared" si="126"/>
        <v>0</v>
      </c>
      <c r="CX110" s="1002">
        <f t="shared" si="126"/>
        <v>0</v>
      </c>
      <c r="CY110" s="1002">
        <f t="shared" si="126"/>
        <v>0</v>
      </c>
      <c r="CZ110" s="1002">
        <f t="shared" si="126"/>
        <v>0</v>
      </c>
      <c r="DA110" s="1002">
        <f t="shared" si="126"/>
        <v>0</v>
      </c>
      <c r="DB110" s="1002">
        <f t="shared" si="126"/>
        <v>0</v>
      </c>
    </row>
    <row r="111" spans="1:107" ht="39.75" customHeight="1" x14ac:dyDescent="0.25">
      <c r="A111" s="1495"/>
      <c r="B111" s="1493"/>
      <c r="C111" s="852" t="s">
        <v>4412</v>
      </c>
      <c r="D111" s="1008" t="s">
        <v>4557</v>
      </c>
      <c r="E111" s="991">
        <v>211</v>
      </c>
      <c r="F111" s="1061" t="s">
        <v>4552</v>
      </c>
      <c r="G111" s="1002">
        <f t="shared" si="116"/>
        <v>300000000</v>
      </c>
      <c r="H111" s="1002"/>
      <c r="I111" s="1002">
        <v>170000000</v>
      </c>
      <c r="J111" s="1002"/>
      <c r="K111" s="1002"/>
      <c r="L111" s="1002"/>
      <c r="M111" s="1002"/>
      <c r="N111" s="1002"/>
      <c r="O111" s="1002"/>
      <c r="P111" s="1002"/>
      <c r="Q111" s="1002"/>
      <c r="R111" s="1002"/>
      <c r="S111" s="1002">
        <v>130000000</v>
      </c>
      <c r="T111" s="1002"/>
      <c r="U111" s="1002"/>
      <c r="V111" s="1002"/>
      <c r="W111" s="1002"/>
      <c r="X111" s="1002"/>
      <c r="Y111" s="1002"/>
      <c r="AA111" s="1005">
        <f t="shared" si="92"/>
        <v>0</v>
      </c>
      <c r="AB111" s="1002">
        <f t="shared" si="117"/>
        <v>0</v>
      </c>
      <c r="AC111" s="1002"/>
      <c r="AD111" s="1002"/>
      <c r="AE111" s="1002"/>
      <c r="AF111" s="1002"/>
      <c r="AG111" s="1002"/>
      <c r="AH111" s="1002"/>
      <c r="AI111" s="1002"/>
      <c r="AJ111" s="1002"/>
      <c r="AK111" s="1002"/>
      <c r="AL111" s="1002"/>
      <c r="AM111" s="1002"/>
      <c r="AN111" s="1002"/>
      <c r="AO111" s="1002"/>
      <c r="AP111" s="1002"/>
      <c r="AQ111" s="1002"/>
      <c r="AR111" s="1002"/>
      <c r="AS111" s="1002"/>
      <c r="AT111" s="1002"/>
      <c r="AU111" s="1005">
        <f t="shared" si="94"/>
        <v>1</v>
      </c>
      <c r="AV111" s="1002">
        <f t="shared" si="118"/>
        <v>300000000</v>
      </c>
      <c r="AW111" s="1002">
        <f t="shared" si="119"/>
        <v>0</v>
      </c>
      <c r="AX111" s="1002">
        <f t="shared" si="119"/>
        <v>170000000</v>
      </c>
      <c r="AY111" s="1002">
        <f t="shared" si="119"/>
        <v>0</v>
      </c>
      <c r="AZ111" s="1002">
        <f t="shared" si="120"/>
        <v>0</v>
      </c>
      <c r="BA111" s="1002">
        <f t="shared" si="120"/>
        <v>0</v>
      </c>
      <c r="BB111" s="1002">
        <f t="shared" si="120"/>
        <v>0</v>
      </c>
      <c r="BC111" s="1002">
        <f t="shared" si="120"/>
        <v>0</v>
      </c>
      <c r="BD111" s="1002">
        <f t="shared" si="120"/>
        <v>0</v>
      </c>
      <c r="BE111" s="1002">
        <f t="shared" si="120"/>
        <v>0</v>
      </c>
      <c r="BF111" s="1002">
        <f t="shared" si="120"/>
        <v>0</v>
      </c>
      <c r="BG111" s="1002">
        <f t="shared" si="120"/>
        <v>0</v>
      </c>
      <c r="BH111" s="1002">
        <f t="shared" si="120"/>
        <v>130000000</v>
      </c>
      <c r="BI111" s="1002">
        <f t="shared" si="120"/>
        <v>0</v>
      </c>
      <c r="BJ111" s="1002">
        <f t="shared" si="120"/>
        <v>0</v>
      </c>
      <c r="BK111" s="1002">
        <f t="shared" si="120"/>
        <v>0</v>
      </c>
      <c r="BL111" s="1002"/>
      <c r="BM111" s="1002">
        <f t="shared" si="128"/>
        <v>0</v>
      </c>
      <c r="BN111" s="1002">
        <f t="shared" si="121"/>
        <v>0</v>
      </c>
      <c r="BO111" s="1005">
        <f t="shared" si="98"/>
        <v>0</v>
      </c>
      <c r="BP111" s="1002">
        <f t="shared" si="122"/>
        <v>0</v>
      </c>
      <c r="BQ111" s="1002"/>
      <c r="BR111" s="1002"/>
      <c r="BS111" s="1002"/>
      <c r="BT111" s="1002"/>
      <c r="BU111" s="1002"/>
      <c r="BV111" s="1002"/>
      <c r="BW111" s="1002"/>
      <c r="BX111" s="1002"/>
      <c r="BY111" s="1002"/>
      <c r="BZ111" s="1002"/>
      <c r="CA111" s="1002"/>
      <c r="CB111" s="1002"/>
      <c r="CC111" s="1002"/>
      <c r="CD111" s="1002"/>
      <c r="CE111" s="1002"/>
      <c r="CF111" s="1002"/>
      <c r="CG111" s="1002"/>
      <c r="CH111" s="1002"/>
      <c r="CI111" s="1005">
        <f t="shared" si="100"/>
        <v>1</v>
      </c>
      <c r="CJ111" s="1002">
        <f t="shared" si="123"/>
        <v>300000000</v>
      </c>
      <c r="CK111" s="1002">
        <f t="shared" si="124"/>
        <v>0</v>
      </c>
      <c r="CL111" s="1002">
        <f t="shared" si="124"/>
        <v>170000000</v>
      </c>
      <c r="CM111" s="1002">
        <f t="shared" si="124"/>
        <v>0</v>
      </c>
      <c r="CN111" s="1002">
        <f t="shared" si="124"/>
        <v>0</v>
      </c>
      <c r="CO111" s="1002">
        <f t="shared" si="124"/>
        <v>0</v>
      </c>
      <c r="CP111" s="1002">
        <f t="shared" si="124"/>
        <v>0</v>
      </c>
      <c r="CQ111" s="1002">
        <f t="shared" si="127"/>
        <v>0</v>
      </c>
      <c r="CR111" s="1002">
        <f t="shared" si="127"/>
        <v>0</v>
      </c>
      <c r="CS111" s="1002">
        <f t="shared" si="127"/>
        <v>0</v>
      </c>
      <c r="CT111" s="1002">
        <f t="shared" si="125"/>
        <v>0</v>
      </c>
      <c r="CU111" s="1002">
        <f t="shared" si="125"/>
        <v>0</v>
      </c>
      <c r="CV111" s="1002">
        <f t="shared" si="125"/>
        <v>130000000</v>
      </c>
      <c r="CW111" s="1002">
        <f t="shared" si="126"/>
        <v>0</v>
      </c>
      <c r="CX111" s="1002">
        <f t="shared" si="126"/>
        <v>0</v>
      </c>
      <c r="CY111" s="1002">
        <f t="shared" si="126"/>
        <v>0</v>
      </c>
      <c r="CZ111" s="1002">
        <f t="shared" si="126"/>
        <v>0</v>
      </c>
      <c r="DA111" s="1002">
        <f t="shared" si="126"/>
        <v>0</v>
      </c>
      <c r="DB111" s="1002">
        <f t="shared" si="126"/>
        <v>0</v>
      </c>
    </row>
    <row r="112" spans="1:107" s="203" customFormat="1" ht="36" customHeight="1" x14ac:dyDescent="0.25">
      <c r="A112" s="1495"/>
      <c r="B112" s="1493"/>
      <c r="C112" s="1035" t="s">
        <v>4413</v>
      </c>
      <c r="D112" s="1008" t="s">
        <v>4558</v>
      </c>
      <c r="E112" s="993">
        <v>211</v>
      </c>
      <c r="F112" s="1061" t="s">
        <v>4562</v>
      </c>
      <c r="G112" s="1030">
        <f t="shared" si="116"/>
        <v>459535209</v>
      </c>
      <c r="H112" s="149"/>
      <c r="I112" s="1030">
        <v>453535209</v>
      </c>
      <c r="J112" s="1002"/>
      <c r="K112" s="1002"/>
      <c r="L112" s="1002"/>
      <c r="M112" s="1002"/>
      <c r="N112" s="1002"/>
      <c r="O112" s="1002"/>
      <c r="P112" s="1002"/>
      <c r="Q112" s="1002"/>
      <c r="R112" s="1002"/>
      <c r="S112" s="1002"/>
      <c r="T112" s="1002"/>
      <c r="U112" s="1002"/>
      <c r="V112" s="1002"/>
      <c r="W112" s="1002"/>
      <c r="X112" s="1002"/>
      <c r="Y112" s="1002">
        <v>6000000</v>
      </c>
      <c r="AA112" s="1031">
        <f t="shared" si="92"/>
        <v>0</v>
      </c>
      <c r="AB112" s="1030">
        <f t="shared" si="117"/>
        <v>0</v>
      </c>
      <c r="AC112" s="1030"/>
      <c r="AD112" s="1030"/>
      <c r="AE112" s="1030"/>
      <c r="AF112" s="1030"/>
      <c r="AG112" s="1030"/>
      <c r="AH112" s="1030"/>
      <c r="AI112" s="1030"/>
      <c r="AJ112" s="1030"/>
      <c r="AK112" s="1030"/>
      <c r="AL112" s="1030"/>
      <c r="AM112" s="1030"/>
      <c r="AN112" s="1030"/>
      <c r="AO112" s="1030"/>
      <c r="AP112" s="1030"/>
      <c r="AQ112" s="1030"/>
      <c r="AR112" s="1030"/>
      <c r="AS112" s="1030"/>
      <c r="AT112" s="1030"/>
      <c r="AU112" s="1031">
        <f t="shared" si="94"/>
        <v>1</v>
      </c>
      <c r="AV112" s="1030">
        <f t="shared" si="118"/>
        <v>459535209</v>
      </c>
      <c r="AW112" s="1030">
        <f t="shared" si="119"/>
        <v>0</v>
      </c>
      <c r="AX112" s="1030">
        <f t="shared" si="119"/>
        <v>453535209</v>
      </c>
      <c r="AY112" s="1030">
        <f t="shared" si="119"/>
        <v>0</v>
      </c>
      <c r="AZ112" s="1030">
        <f t="shared" si="120"/>
        <v>0</v>
      </c>
      <c r="BA112" s="1030">
        <f t="shared" si="120"/>
        <v>0</v>
      </c>
      <c r="BB112" s="1002">
        <f t="shared" si="120"/>
        <v>0</v>
      </c>
      <c r="BC112" s="1030">
        <f t="shared" si="120"/>
        <v>0</v>
      </c>
      <c r="BD112" s="1030">
        <f t="shared" si="120"/>
        <v>0</v>
      </c>
      <c r="BE112" s="1030">
        <f t="shared" si="120"/>
        <v>0</v>
      </c>
      <c r="BF112" s="1030">
        <f t="shared" si="120"/>
        <v>0</v>
      </c>
      <c r="BG112" s="1030">
        <f t="shared" si="120"/>
        <v>0</v>
      </c>
      <c r="BH112" s="1030">
        <f t="shared" si="120"/>
        <v>0</v>
      </c>
      <c r="BI112" s="1030">
        <f t="shared" si="120"/>
        <v>0</v>
      </c>
      <c r="BJ112" s="1030">
        <f t="shared" si="120"/>
        <v>0</v>
      </c>
      <c r="BK112" s="1030">
        <f t="shared" si="120"/>
        <v>0</v>
      </c>
      <c r="BL112" s="1030"/>
      <c r="BM112" s="1030">
        <f t="shared" si="128"/>
        <v>0</v>
      </c>
      <c r="BN112" s="1030">
        <f t="shared" si="121"/>
        <v>6000000</v>
      </c>
      <c r="BO112" s="1031">
        <f t="shared" si="98"/>
        <v>0</v>
      </c>
      <c r="BP112" s="1030">
        <f t="shared" si="122"/>
        <v>0</v>
      </c>
      <c r="BQ112" s="1030"/>
      <c r="BR112" s="1030"/>
      <c r="BS112" s="1030"/>
      <c r="BT112" s="1030"/>
      <c r="BU112" s="1030"/>
      <c r="BV112" s="1030"/>
      <c r="BW112" s="1030"/>
      <c r="BX112" s="1030"/>
      <c r="BY112" s="1030"/>
      <c r="BZ112" s="1030"/>
      <c r="CA112" s="1030"/>
      <c r="CB112" s="1030"/>
      <c r="CC112" s="1030"/>
      <c r="CD112" s="1030"/>
      <c r="CE112" s="1030"/>
      <c r="CF112" s="1030"/>
      <c r="CG112" s="1030"/>
      <c r="CH112" s="1030"/>
      <c r="CI112" s="1031">
        <f t="shared" si="100"/>
        <v>1</v>
      </c>
      <c r="CJ112" s="1030">
        <f t="shared" si="123"/>
        <v>459535209</v>
      </c>
      <c r="CK112" s="1002">
        <f t="shared" si="124"/>
        <v>0</v>
      </c>
      <c r="CL112" s="1030">
        <f t="shared" si="124"/>
        <v>453535209</v>
      </c>
      <c r="CM112" s="1030">
        <f t="shared" si="124"/>
        <v>0</v>
      </c>
      <c r="CN112" s="1030">
        <f t="shared" si="124"/>
        <v>0</v>
      </c>
      <c r="CO112" s="1030">
        <f t="shared" si="124"/>
        <v>0</v>
      </c>
      <c r="CP112" s="1002">
        <f t="shared" si="124"/>
        <v>0</v>
      </c>
      <c r="CQ112" s="1030">
        <f t="shared" si="127"/>
        <v>0</v>
      </c>
      <c r="CR112" s="1030">
        <f t="shared" si="127"/>
        <v>0</v>
      </c>
      <c r="CS112" s="1002">
        <f t="shared" si="127"/>
        <v>0</v>
      </c>
      <c r="CT112" s="1030">
        <f t="shared" si="125"/>
        <v>0</v>
      </c>
      <c r="CU112" s="1030">
        <f t="shared" si="125"/>
        <v>0</v>
      </c>
      <c r="CV112" s="1030">
        <f t="shared" si="125"/>
        <v>0</v>
      </c>
      <c r="CW112" s="1030">
        <f t="shared" si="126"/>
        <v>0</v>
      </c>
      <c r="CX112" s="1030">
        <f t="shared" si="126"/>
        <v>0</v>
      </c>
      <c r="CY112" s="1030">
        <f t="shared" si="126"/>
        <v>0</v>
      </c>
      <c r="CZ112" s="1030">
        <f t="shared" si="126"/>
        <v>0</v>
      </c>
      <c r="DA112" s="1030">
        <f t="shared" si="126"/>
        <v>0</v>
      </c>
      <c r="DB112" s="1030">
        <f t="shared" si="126"/>
        <v>6000000</v>
      </c>
    </row>
    <row r="113" spans="1:106" ht="69.75" customHeight="1" x14ac:dyDescent="0.25">
      <c r="A113" s="1495"/>
      <c r="B113" s="1493"/>
      <c r="C113" s="852" t="s">
        <v>4414</v>
      </c>
      <c r="D113" s="1008" t="s">
        <v>4559</v>
      </c>
      <c r="E113" s="991">
        <v>211</v>
      </c>
      <c r="F113" s="1061" t="s">
        <v>4563</v>
      </c>
      <c r="G113" s="1002">
        <f t="shared" si="116"/>
        <v>405607498</v>
      </c>
      <c r="H113" s="944"/>
      <c r="I113" s="1002">
        <v>300000000</v>
      </c>
      <c r="J113" s="1002"/>
      <c r="K113" s="1002"/>
      <c r="L113" s="1002"/>
      <c r="M113" s="1002"/>
      <c r="N113" s="1002"/>
      <c r="O113" s="1002"/>
      <c r="P113" s="1002"/>
      <c r="Q113" s="1002"/>
      <c r="R113" s="1002"/>
      <c r="S113" s="1002"/>
      <c r="T113" s="1002"/>
      <c r="U113" s="1002"/>
      <c r="V113" s="1002"/>
      <c r="W113" s="1002"/>
      <c r="X113" s="1002"/>
      <c r="Y113" s="1002">
        <v>105607498</v>
      </c>
      <c r="AA113" s="1005">
        <f t="shared" si="92"/>
        <v>0</v>
      </c>
      <c r="AB113" s="1002">
        <f t="shared" si="117"/>
        <v>0</v>
      </c>
      <c r="AC113" s="1002"/>
      <c r="AD113" s="1002"/>
      <c r="AE113" s="1002"/>
      <c r="AF113" s="1002"/>
      <c r="AG113" s="1002"/>
      <c r="AH113" s="1002"/>
      <c r="AI113" s="1002"/>
      <c r="AJ113" s="1002"/>
      <c r="AK113" s="1002"/>
      <c r="AL113" s="1002"/>
      <c r="AM113" s="1002"/>
      <c r="AN113" s="1002"/>
      <c r="AO113" s="1002"/>
      <c r="AP113" s="1002"/>
      <c r="AQ113" s="1002"/>
      <c r="AR113" s="1002"/>
      <c r="AS113" s="1002"/>
      <c r="AT113" s="1002"/>
      <c r="AU113" s="1005">
        <f t="shared" si="94"/>
        <v>1</v>
      </c>
      <c r="AV113" s="1002">
        <f t="shared" si="118"/>
        <v>405607498</v>
      </c>
      <c r="AW113" s="1002">
        <f t="shared" si="119"/>
        <v>0</v>
      </c>
      <c r="AX113" s="1002">
        <f t="shared" si="119"/>
        <v>300000000</v>
      </c>
      <c r="AY113" s="1002">
        <f t="shared" si="119"/>
        <v>0</v>
      </c>
      <c r="AZ113" s="1002">
        <f t="shared" si="120"/>
        <v>0</v>
      </c>
      <c r="BA113" s="1002">
        <f t="shared" si="120"/>
        <v>0</v>
      </c>
      <c r="BB113" s="1002">
        <f t="shared" si="120"/>
        <v>0</v>
      </c>
      <c r="BC113" s="1002">
        <f t="shared" si="120"/>
        <v>0</v>
      </c>
      <c r="BD113" s="1002">
        <f t="shared" si="120"/>
        <v>0</v>
      </c>
      <c r="BE113" s="1002">
        <f t="shared" si="120"/>
        <v>0</v>
      </c>
      <c r="BF113" s="1002">
        <f t="shared" si="120"/>
        <v>0</v>
      </c>
      <c r="BG113" s="1002">
        <f t="shared" si="120"/>
        <v>0</v>
      </c>
      <c r="BH113" s="1002">
        <f t="shared" si="120"/>
        <v>0</v>
      </c>
      <c r="BI113" s="1002">
        <f t="shared" si="120"/>
        <v>0</v>
      </c>
      <c r="BJ113" s="1002">
        <f t="shared" si="120"/>
        <v>0</v>
      </c>
      <c r="BK113" s="1002">
        <f t="shared" si="120"/>
        <v>0</v>
      </c>
      <c r="BL113" s="1002"/>
      <c r="BM113" s="1002">
        <f t="shared" si="128"/>
        <v>0</v>
      </c>
      <c r="BN113" s="1002">
        <f t="shared" si="121"/>
        <v>105607498</v>
      </c>
      <c r="BO113" s="1005">
        <f t="shared" si="98"/>
        <v>0</v>
      </c>
      <c r="BP113" s="1002">
        <f t="shared" si="122"/>
        <v>0</v>
      </c>
      <c r="BQ113" s="1002"/>
      <c r="BR113" s="1002"/>
      <c r="BS113" s="1002"/>
      <c r="BT113" s="1002"/>
      <c r="BU113" s="1002"/>
      <c r="BV113" s="1002"/>
      <c r="BW113" s="1002"/>
      <c r="BX113" s="1002"/>
      <c r="BY113" s="1002"/>
      <c r="BZ113" s="1002"/>
      <c r="CA113" s="1002"/>
      <c r="CB113" s="1002"/>
      <c r="CC113" s="1002"/>
      <c r="CD113" s="1002"/>
      <c r="CE113" s="1002"/>
      <c r="CF113" s="1002"/>
      <c r="CG113" s="1002"/>
      <c r="CH113" s="1002"/>
      <c r="CI113" s="1005">
        <f t="shared" si="100"/>
        <v>1</v>
      </c>
      <c r="CJ113" s="1002">
        <f t="shared" si="123"/>
        <v>405607498</v>
      </c>
      <c r="CK113" s="1002">
        <f t="shared" si="124"/>
        <v>0</v>
      </c>
      <c r="CL113" s="1002">
        <f t="shared" si="124"/>
        <v>300000000</v>
      </c>
      <c r="CM113" s="1002">
        <f t="shared" si="124"/>
        <v>0</v>
      </c>
      <c r="CN113" s="1002">
        <f t="shared" si="124"/>
        <v>0</v>
      </c>
      <c r="CO113" s="1002">
        <f t="shared" si="124"/>
        <v>0</v>
      </c>
      <c r="CP113" s="1002">
        <f t="shared" si="124"/>
        <v>0</v>
      </c>
      <c r="CQ113" s="1002">
        <f t="shared" si="127"/>
        <v>0</v>
      </c>
      <c r="CR113" s="1002">
        <f t="shared" si="127"/>
        <v>0</v>
      </c>
      <c r="CS113" s="1002">
        <f t="shared" si="127"/>
        <v>0</v>
      </c>
      <c r="CT113" s="1002">
        <f t="shared" si="125"/>
        <v>0</v>
      </c>
      <c r="CU113" s="1002">
        <f t="shared" si="125"/>
        <v>0</v>
      </c>
      <c r="CV113" s="1002">
        <f t="shared" si="125"/>
        <v>0</v>
      </c>
      <c r="CW113" s="1002">
        <f t="shared" si="126"/>
        <v>0</v>
      </c>
      <c r="CX113" s="1002">
        <f t="shared" si="126"/>
        <v>0</v>
      </c>
      <c r="CY113" s="1002">
        <f t="shared" si="126"/>
        <v>0</v>
      </c>
      <c r="CZ113" s="1002">
        <f t="shared" si="126"/>
        <v>0</v>
      </c>
      <c r="DA113" s="1002">
        <f t="shared" si="126"/>
        <v>0</v>
      </c>
      <c r="DB113" s="1002">
        <f t="shared" si="126"/>
        <v>105607498</v>
      </c>
    </row>
    <row r="114" spans="1:106" ht="66.75" customHeight="1" x14ac:dyDescent="0.25">
      <c r="A114" s="1495"/>
      <c r="B114" s="1493"/>
      <c r="C114" s="852" t="s">
        <v>4415</v>
      </c>
      <c r="D114" s="1008" t="s">
        <v>4442</v>
      </c>
      <c r="E114" s="991">
        <v>211</v>
      </c>
      <c r="F114" s="1061" t="s">
        <v>4563</v>
      </c>
      <c r="G114" s="1002">
        <f t="shared" si="116"/>
        <v>97318981</v>
      </c>
      <c r="H114" s="944"/>
      <c r="I114" s="1002">
        <v>50000000</v>
      </c>
      <c r="J114" s="1002"/>
      <c r="K114" s="1002"/>
      <c r="L114" s="1002"/>
      <c r="M114" s="1002"/>
      <c r="N114" s="1002"/>
      <c r="O114" s="1002"/>
      <c r="P114" s="1002"/>
      <c r="Q114" s="1002"/>
      <c r="R114" s="1002"/>
      <c r="S114" s="1002"/>
      <c r="T114" s="1002"/>
      <c r="U114" s="1002"/>
      <c r="V114" s="1002"/>
      <c r="W114" s="1002"/>
      <c r="X114" s="1002"/>
      <c r="Y114" s="1002">
        <v>47318981</v>
      </c>
      <c r="AA114" s="1005">
        <f t="shared" si="92"/>
        <v>0</v>
      </c>
      <c r="AB114" s="1002">
        <f t="shared" si="117"/>
        <v>0</v>
      </c>
      <c r="AC114" s="1002"/>
      <c r="AD114" s="1002"/>
      <c r="AE114" s="1002"/>
      <c r="AF114" s="1002"/>
      <c r="AG114" s="1002"/>
      <c r="AH114" s="1002"/>
      <c r="AI114" s="1002"/>
      <c r="AJ114" s="1002"/>
      <c r="AK114" s="1002"/>
      <c r="AL114" s="1002"/>
      <c r="AM114" s="1002"/>
      <c r="AN114" s="1002"/>
      <c r="AO114" s="1002"/>
      <c r="AP114" s="1002"/>
      <c r="AQ114" s="1002"/>
      <c r="AR114" s="1002"/>
      <c r="AS114" s="1002"/>
      <c r="AT114" s="1002"/>
      <c r="AU114" s="1005">
        <f t="shared" si="94"/>
        <v>1</v>
      </c>
      <c r="AV114" s="1002">
        <f t="shared" si="118"/>
        <v>97318981</v>
      </c>
      <c r="AW114" s="1002">
        <f t="shared" si="119"/>
        <v>0</v>
      </c>
      <c r="AX114" s="1002">
        <f t="shared" si="119"/>
        <v>50000000</v>
      </c>
      <c r="AY114" s="1002">
        <f t="shared" si="119"/>
        <v>0</v>
      </c>
      <c r="AZ114" s="1002">
        <f t="shared" si="120"/>
        <v>0</v>
      </c>
      <c r="BA114" s="1002">
        <f t="shared" si="120"/>
        <v>0</v>
      </c>
      <c r="BB114" s="1002">
        <f t="shared" si="120"/>
        <v>0</v>
      </c>
      <c r="BC114" s="1002">
        <f t="shared" si="120"/>
        <v>0</v>
      </c>
      <c r="BD114" s="1002">
        <f t="shared" si="120"/>
        <v>0</v>
      </c>
      <c r="BE114" s="1002">
        <f t="shared" si="120"/>
        <v>0</v>
      </c>
      <c r="BF114" s="1002">
        <f t="shared" si="120"/>
        <v>0</v>
      </c>
      <c r="BG114" s="1002">
        <f t="shared" si="120"/>
        <v>0</v>
      </c>
      <c r="BH114" s="1002">
        <f t="shared" si="120"/>
        <v>0</v>
      </c>
      <c r="BI114" s="1002">
        <f t="shared" si="120"/>
        <v>0</v>
      </c>
      <c r="BJ114" s="1002">
        <f t="shared" si="120"/>
        <v>0</v>
      </c>
      <c r="BK114" s="1002">
        <f t="shared" si="120"/>
        <v>0</v>
      </c>
      <c r="BL114" s="1002"/>
      <c r="BM114" s="1002">
        <f t="shared" si="128"/>
        <v>0</v>
      </c>
      <c r="BN114" s="1002">
        <f t="shared" si="121"/>
        <v>47318981</v>
      </c>
      <c r="BO114" s="1005">
        <f t="shared" si="98"/>
        <v>0</v>
      </c>
      <c r="BP114" s="1002">
        <f t="shared" si="122"/>
        <v>0</v>
      </c>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5">
        <f t="shared" si="100"/>
        <v>1</v>
      </c>
      <c r="CJ114" s="1002">
        <f t="shared" si="123"/>
        <v>97318981</v>
      </c>
      <c r="CK114" s="1002">
        <f t="shared" si="124"/>
        <v>0</v>
      </c>
      <c r="CL114" s="1002">
        <f t="shared" si="124"/>
        <v>50000000</v>
      </c>
      <c r="CM114" s="1002">
        <f t="shared" si="124"/>
        <v>0</v>
      </c>
      <c r="CN114" s="1002">
        <f t="shared" si="124"/>
        <v>0</v>
      </c>
      <c r="CO114" s="1002">
        <f t="shared" si="124"/>
        <v>0</v>
      </c>
      <c r="CP114" s="1002">
        <f t="shared" si="124"/>
        <v>0</v>
      </c>
      <c r="CQ114" s="1002">
        <f t="shared" si="127"/>
        <v>0</v>
      </c>
      <c r="CR114" s="1002">
        <f t="shared" si="127"/>
        <v>0</v>
      </c>
      <c r="CS114" s="1002">
        <f>+P114-BY114</f>
        <v>0</v>
      </c>
      <c r="CT114" s="1002">
        <f t="shared" si="125"/>
        <v>0</v>
      </c>
      <c r="CU114" s="1002">
        <f t="shared" si="125"/>
        <v>0</v>
      </c>
      <c r="CV114" s="1002">
        <f t="shared" si="125"/>
        <v>0</v>
      </c>
      <c r="CW114" s="1002">
        <f t="shared" si="126"/>
        <v>0</v>
      </c>
      <c r="CX114" s="1002">
        <f t="shared" si="126"/>
        <v>0</v>
      </c>
      <c r="CY114" s="1002">
        <f t="shared" si="126"/>
        <v>0</v>
      </c>
      <c r="CZ114" s="1002">
        <f t="shared" si="126"/>
        <v>0</v>
      </c>
      <c r="DA114" s="1002">
        <f t="shared" si="126"/>
        <v>0</v>
      </c>
      <c r="DB114" s="1002">
        <f t="shared" si="126"/>
        <v>47318981</v>
      </c>
    </row>
    <row r="115" spans="1:106" ht="24.75" customHeight="1" x14ac:dyDescent="0.25">
      <c r="A115" s="1495"/>
      <c r="B115" s="1493"/>
      <c r="C115" s="852" t="s">
        <v>4416</v>
      </c>
      <c r="D115" s="1008" t="s">
        <v>4560</v>
      </c>
      <c r="E115" s="991">
        <v>211</v>
      </c>
      <c r="F115" s="1061" t="s">
        <v>4319</v>
      </c>
      <c r="G115" s="1002">
        <f t="shared" si="116"/>
        <v>3000000</v>
      </c>
      <c r="H115" s="944"/>
      <c r="I115" s="1002"/>
      <c r="J115" s="1002"/>
      <c r="K115" s="1002"/>
      <c r="L115" s="1002"/>
      <c r="M115" s="1002"/>
      <c r="N115" s="1002"/>
      <c r="O115" s="1002"/>
      <c r="P115" s="1002"/>
      <c r="Q115" s="1002"/>
      <c r="R115" s="1002"/>
      <c r="S115" s="1002"/>
      <c r="T115" s="1002"/>
      <c r="U115" s="1002"/>
      <c r="V115" s="1002"/>
      <c r="W115" s="1002"/>
      <c r="X115" s="1002"/>
      <c r="Y115" s="1002">
        <v>3000000</v>
      </c>
      <c r="AA115" s="1005">
        <f t="shared" si="92"/>
        <v>0.33333333333333331</v>
      </c>
      <c r="AB115" s="1002">
        <f t="shared" si="117"/>
        <v>1000000</v>
      </c>
      <c r="AC115" s="1002"/>
      <c r="AD115" s="1002"/>
      <c r="AE115" s="1002"/>
      <c r="AF115" s="1002"/>
      <c r="AG115" s="1002"/>
      <c r="AH115" s="1002"/>
      <c r="AI115" s="1002"/>
      <c r="AJ115" s="1002"/>
      <c r="AK115" s="1002"/>
      <c r="AL115" s="1002"/>
      <c r="AM115" s="1002"/>
      <c r="AN115" s="1002"/>
      <c r="AO115" s="1002"/>
      <c r="AP115" s="1002"/>
      <c r="AQ115" s="1002"/>
      <c r="AR115" s="1002"/>
      <c r="AS115" s="1002"/>
      <c r="AT115" s="1002">
        <f>+'[7]ENERO 2016'!$G$70</f>
        <v>1000000</v>
      </c>
      <c r="AU115" s="1005">
        <f t="shared" si="94"/>
        <v>0.66666666666666674</v>
      </c>
      <c r="AV115" s="1002">
        <f t="shared" si="118"/>
        <v>2000000</v>
      </c>
      <c r="AW115" s="1002">
        <f t="shared" si="119"/>
        <v>0</v>
      </c>
      <c r="AX115" s="1002">
        <f t="shared" si="119"/>
        <v>0</v>
      </c>
      <c r="AY115" s="1002">
        <f t="shared" si="119"/>
        <v>0</v>
      </c>
      <c r="AZ115" s="1002">
        <f t="shared" si="120"/>
        <v>0</v>
      </c>
      <c r="BA115" s="1002">
        <f t="shared" si="120"/>
        <v>0</v>
      </c>
      <c r="BB115" s="1002">
        <f t="shared" si="120"/>
        <v>0</v>
      </c>
      <c r="BC115" s="1002">
        <f t="shared" si="120"/>
        <v>0</v>
      </c>
      <c r="BD115" s="1002">
        <f t="shared" si="120"/>
        <v>0</v>
      </c>
      <c r="BE115" s="1002">
        <f t="shared" si="120"/>
        <v>0</v>
      </c>
      <c r="BF115" s="1002">
        <f t="shared" si="120"/>
        <v>0</v>
      </c>
      <c r="BG115" s="1002">
        <f t="shared" si="120"/>
        <v>0</v>
      </c>
      <c r="BH115" s="1002">
        <f t="shared" si="120"/>
        <v>0</v>
      </c>
      <c r="BI115" s="1002">
        <f t="shared" si="120"/>
        <v>0</v>
      </c>
      <c r="BJ115" s="1002">
        <f t="shared" si="120"/>
        <v>0</v>
      </c>
      <c r="BK115" s="1002">
        <f t="shared" si="120"/>
        <v>0</v>
      </c>
      <c r="BL115" s="1002"/>
      <c r="BM115" s="1002">
        <f t="shared" si="128"/>
        <v>0</v>
      </c>
      <c r="BN115" s="1002">
        <f t="shared" si="121"/>
        <v>2000000</v>
      </c>
      <c r="BO115" s="1005">
        <f t="shared" si="98"/>
        <v>0</v>
      </c>
      <c r="BP115" s="1002">
        <f t="shared" si="122"/>
        <v>0</v>
      </c>
      <c r="BQ115" s="1002"/>
      <c r="BR115" s="1002"/>
      <c r="BS115" s="1002"/>
      <c r="BT115" s="1002"/>
      <c r="BU115" s="1002"/>
      <c r="BV115" s="1002"/>
      <c r="BW115" s="1002"/>
      <c r="BX115" s="1002"/>
      <c r="BY115" s="1002"/>
      <c r="BZ115" s="1002"/>
      <c r="CA115" s="1002"/>
      <c r="CB115" s="1002"/>
      <c r="CC115" s="1002"/>
      <c r="CD115" s="1002"/>
      <c r="CE115" s="1002"/>
      <c r="CF115" s="1002"/>
      <c r="CG115" s="1002"/>
      <c r="CH115" s="1002"/>
      <c r="CI115" s="1005">
        <f t="shared" si="100"/>
        <v>1</v>
      </c>
      <c r="CJ115" s="1002">
        <f t="shared" si="123"/>
        <v>3000000</v>
      </c>
      <c r="CK115" s="1002">
        <f t="shared" si="124"/>
        <v>0</v>
      </c>
      <c r="CL115" s="1002">
        <f t="shared" si="124"/>
        <v>0</v>
      </c>
      <c r="CM115" s="1002">
        <f t="shared" si="124"/>
        <v>0</v>
      </c>
      <c r="CN115" s="1002">
        <f t="shared" si="124"/>
        <v>0</v>
      </c>
      <c r="CO115" s="1002">
        <f t="shared" si="124"/>
        <v>0</v>
      </c>
      <c r="CP115" s="1002">
        <f t="shared" si="124"/>
        <v>0</v>
      </c>
      <c r="CQ115" s="1002">
        <f t="shared" si="127"/>
        <v>0</v>
      </c>
      <c r="CR115" s="1002">
        <f t="shared" si="127"/>
        <v>0</v>
      </c>
      <c r="CS115" s="1002">
        <f t="shared" si="127"/>
        <v>0</v>
      </c>
      <c r="CT115" s="1002">
        <f t="shared" si="125"/>
        <v>0</v>
      </c>
      <c r="CU115" s="1002">
        <f t="shared" si="125"/>
        <v>0</v>
      </c>
      <c r="CV115" s="1002">
        <f t="shared" si="125"/>
        <v>0</v>
      </c>
      <c r="CW115" s="1002">
        <f t="shared" si="126"/>
        <v>0</v>
      </c>
      <c r="CX115" s="1002">
        <f t="shared" si="126"/>
        <v>0</v>
      </c>
      <c r="CY115" s="1002">
        <f t="shared" si="126"/>
        <v>0</v>
      </c>
      <c r="CZ115" s="1002">
        <f t="shared" si="126"/>
        <v>0</v>
      </c>
      <c r="DA115" s="1002">
        <f t="shared" si="126"/>
        <v>0</v>
      </c>
      <c r="DB115" s="1002">
        <f t="shared" si="126"/>
        <v>3000000</v>
      </c>
    </row>
    <row r="116" spans="1:106" ht="39" customHeight="1" x14ac:dyDescent="0.25">
      <c r="A116" s="1495"/>
      <c r="B116" s="1493"/>
      <c r="C116" s="852" t="s">
        <v>4417</v>
      </c>
      <c r="D116" s="1008" t="s">
        <v>4561</v>
      </c>
      <c r="E116" s="991">
        <v>211</v>
      </c>
      <c r="F116" s="1061" t="s">
        <v>4451</v>
      </c>
      <c r="G116" s="1002">
        <f t="shared" si="116"/>
        <v>5000000</v>
      </c>
      <c r="H116" s="944"/>
      <c r="I116" s="1002"/>
      <c r="J116" s="1002"/>
      <c r="K116" s="1002"/>
      <c r="L116" s="1002"/>
      <c r="M116" s="1002"/>
      <c r="N116" s="1002"/>
      <c r="O116" s="1002"/>
      <c r="P116" s="1002"/>
      <c r="Q116" s="1002"/>
      <c r="R116" s="1002"/>
      <c r="S116" s="1002"/>
      <c r="T116" s="1002"/>
      <c r="U116" s="1002"/>
      <c r="V116" s="1002"/>
      <c r="W116" s="1002"/>
      <c r="X116" s="1002"/>
      <c r="Y116" s="1002">
        <v>5000000</v>
      </c>
      <c r="AA116" s="1005">
        <f t="shared" si="92"/>
        <v>0</v>
      </c>
      <c r="AB116" s="1002">
        <f t="shared" si="117"/>
        <v>0</v>
      </c>
      <c r="AC116" s="1002"/>
      <c r="AD116" s="1002"/>
      <c r="AE116" s="1002"/>
      <c r="AF116" s="1002"/>
      <c r="AG116" s="1002"/>
      <c r="AH116" s="1002"/>
      <c r="AI116" s="1002"/>
      <c r="AJ116" s="1002"/>
      <c r="AK116" s="1002"/>
      <c r="AL116" s="1002"/>
      <c r="AM116" s="1002"/>
      <c r="AN116" s="1002"/>
      <c r="AO116" s="1002"/>
      <c r="AP116" s="1002"/>
      <c r="AQ116" s="1002"/>
      <c r="AR116" s="1002"/>
      <c r="AS116" s="1002"/>
      <c r="AT116" s="1002"/>
      <c r="AU116" s="1005">
        <f t="shared" si="94"/>
        <v>1</v>
      </c>
      <c r="AV116" s="1002">
        <f t="shared" si="118"/>
        <v>5000000</v>
      </c>
      <c r="AW116" s="1002">
        <f t="shared" si="119"/>
        <v>0</v>
      </c>
      <c r="AX116" s="1002">
        <f t="shared" si="119"/>
        <v>0</v>
      </c>
      <c r="AY116" s="1002">
        <f t="shared" si="119"/>
        <v>0</v>
      </c>
      <c r="AZ116" s="1002">
        <f t="shared" si="120"/>
        <v>0</v>
      </c>
      <c r="BA116" s="1002">
        <f t="shared" si="120"/>
        <v>0</v>
      </c>
      <c r="BB116" s="1002">
        <f t="shared" si="120"/>
        <v>0</v>
      </c>
      <c r="BC116" s="1002">
        <f t="shared" si="120"/>
        <v>0</v>
      </c>
      <c r="BD116" s="1002">
        <f t="shared" si="120"/>
        <v>0</v>
      </c>
      <c r="BE116" s="1002">
        <f t="shared" si="120"/>
        <v>0</v>
      </c>
      <c r="BF116" s="1002">
        <f t="shared" si="120"/>
        <v>0</v>
      </c>
      <c r="BG116" s="1002">
        <f t="shared" si="120"/>
        <v>0</v>
      </c>
      <c r="BH116" s="1002">
        <f t="shared" si="120"/>
        <v>0</v>
      </c>
      <c r="BI116" s="1002">
        <f t="shared" si="120"/>
        <v>0</v>
      </c>
      <c r="BJ116" s="1002">
        <f t="shared" si="120"/>
        <v>0</v>
      </c>
      <c r="BK116" s="1002">
        <f t="shared" si="120"/>
        <v>0</v>
      </c>
      <c r="BL116" s="1002"/>
      <c r="BM116" s="1002">
        <f t="shared" si="128"/>
        <v>0</v>
      </c>
      <c r="BN116" s="1002">
        <f t="shared" si="121"/>
        <v>5000000</v>
      </c>
      <c r="BO116" s="1005">
        <f t="shared" si="98"/>
        <v>0</v>
      </c>
      <c r="BP116" s="1002">
        <f t="shared" si="122"/>
        <v>0</v>
      </c>
      <c r="BQ116" s="1002"/>
      <c r="BR116" s="1002"/>
      <c r="BS116" s="1002"/>
      <c r="BT116" s="1002"/>
      <c r="BU116" s="1002"/>
      <c r="BV116" s="1002"/>
      <c r="BW116" s="1002"/>
      <c r="BX116" s="1002"/>
      <c r="BY116" s="1002"/>
      <c r="BZ116" s="1002"/>
      <c r="CA116" s="1002"/>
      <c r="CB116" s="1002"/>
      <c r="CC116" s="1002"/>
      <c r="CD116" s="1002"/>
      <c r="CE116" s="1002"/>
      <c r="CF116" s="1002"/>
      <c r="CG116" s="1002"/>
      <c r="CH116" s="1002"/>
      <c r="CI116" s="1005">
        <f t="shared" si="100"/>
        <v>1</v>
      </c>
      <c r="CJ116" s="1002">
        <f t="shared" si="123"/>
        <v>5000000</v>
      </c>
      <c r="CK116" s="1002">
        <f t="shared" si="124"/>
        <v>0</v>
      </c>
      <c r="CL116" s="1002">
        <f t="shared" si="124"/>
        <v>0</v>
      </c>
      <c r="CM116" s="1002">
        <f t="shared" si="124"/>
        <v>0</v>
      </c>
      <c r="CN116" s="1002">
        <f t="shared" si="124"/>
        <v>0</v>
      </c>
      <c r="CO116" s="1002">
        <f t="shared" si="124"/>
        <v>0</v>
      </c>
      <c r="CP116" s="1002">
        <f t="shared" si="124"/>
        <v>0</v>
      </c>
      <c r="CQ116" s="1002">
        <f t="shared" si="127"/>
        <v>0</v>
      </c>
      <c r="CR116" s="1002">
        <f t="shared" si="127"/>
        <v>0</v>
      </c>
      <c r="CS116" s="1002">
        <f t="shared" si="127"/>
        <v>0</v>
      </c>
      <c r="CT116" s="1002">
        <f t="shared" si="125"/>
        <v>0</v>
      </c>
      <c r="CU116" s="1002">
        <f t="shared" si="125"/>
        <v>0</v>
      </c>
      <c r="CV116" s="1002">
        <f t="shared" si="125"/>
        <v>0</v>
      </c>
      <c r="CW116" s="1002">
        <f t="shared" si="126"/>
        <v>0</v>
      </c>
      <c r="CX116" s="1002">
        <f t="shared" si="126"/>
        <v>0</v>
      </c>
      <c r="CY116" s="1002">
        <f t="shared" si="126"/>
        <v>0</v>
      </c>
      <c r="CZ116" s="1002">
        <f t="shared" si="126"/>
        <v>0</v>
      </c>
      <c r="DA116" s="1002">
        <f t="shared" si="126"/>
        <v>0</v>
      </c>
      <c r="DB116" s="1002">
        <f t="shared" si="126"/>
        <v>5000000</v>
      </c>
    </row>
    <row r="117" spans="1:106" s="203" customFormat="1" ht="35.25" customHeight="1" x14ac:dyDescent="0.25">
      <c r="A117" s="1495"/>
      <c r="B117" s="1493"/>
      <c r="C117" s="1035" t="s">
        <v>4418</v>
      </c>
      <c r="D117" s="1008" t="s">
        <v>4603</v>
      </c>
      <c r="E117" s="993">
        <v>211</v>
      </c>
      <c r="F117" s="1061" t="s">
        <v>4552</v>
      </c>
      <c r="G117" s="1030">
        <f t="shared" si="116"/>
        <v>325200000</v>
      </c>
      <c r="H117" s="149"/>
      <c r="I117" s="1030">
        <v>296464791</v>
      </c>
      <c r="J117" s="1002"/>
      <c r="K117" s="1002"/>
      <c r="L117" s="1002"/>
      <c r="M117" s="1002"/>
      <c r="N117" s="1002"/>
      <c r="O117" s="1002"/>
      <c r="P117" s="1002"/>
      <c r="Q117" s="1002"/>
      <c r="R117" s="1002"/>
      <c r="S117" s="1002"/>
      <c r="T117" s="1002"/>
      <c r="U117" s="1002">
        <v>28735209</v>
      </c>
      <c r="V117" s="1002"/>
      <c r="W117" s="1002"/>
      <c r="X117" s="1002"/>
      <c r="Y117" s="1002"/>
      <c r="AA117" s="1031">
        <f t="shared" si="92"/>
        <v>0</v>
      </c>
      <c r="AB117" s="1030">
        <f t="shared" si="117"/>
        <v>0</v>
      </c>
      <c r="AC117" s="1030"/>
      <c r="AD117" s="1030"/>
      <c r="AE117" s="1030"/>
      <c r="AF117" s="1030"/>
      <c r="AG117" s="1030"/>
      <c r="AH117" s="1030"/>
      <c r="AI117" s="1030"/>
      <c r="AJ117" s="1030"/>
      <c r="AK117" s="1030"/>
      <c r="AL117" s="1030"/>
      <c r="AM117" s="1030"/>
      <c r="AN117" s="1030"/>
      <c r="AO117" s="1030"/>
      <c r="AP117" s="1030"/>
      <c r="AQ117" s="1030"/>
      <c r="AR117" s="1030"/>
      <c r="AS117" s="1030"/>
      <c r="AT117" s="1030"/>
      <c r="AU117" s="1031">
        <f t="shared" si="94"/>
        <v>1</v>
      </c>
      <c r="AV117" s="1030">
        <f t="shared" si="118"/>
        <v>325200000</v>
      </c>
      <c r="AW117" s="1030">
        <f t="shared" si="119"/>
        <v>0</v>
      </c>
      <c r="AX117" s="1030">
        <f t="shared" si="119"/>
        <v>296464791</v>
      </c>
      <c r="AY117" s="1030">
        <f t="shared" si="119"/>
        <v>0</v>
      </c>
      <c r="AZ117" s="1030">
        <f t="shared" si="120"/>
        <v>0</v>
      </c>
      <c r="BA117" s="1030">
        <f t="shared" si="120"/>
        <v>0</v>
      </c>
      <c r="BB117" s="1002">
        <f t="shared" si="120"/>
        <v>0</v>
      </c>
      <c r="BC117" s="1030">
        <f t="shared" si="120"/>
        <v>0</v>
      </c>
      <c r="BD117" s="1030">
        <f t="shared" si="120"/>
        <v>0</v>
      </c>
      <c r="BE117" s="1030">
        <f t="shared" si="120"/>
        <v>0</v>
      </c>
      <c r="BF117" s="1030">
        <f t="shared" si="120"/>
        <v>0</v>
      </c>
      <c r="BG117" s="1030">
        <f t="shared" si="120"/>
        <v>0</v>
      </c>
      <c r="BH117" s="1030">
        <f t="shared" si="120"/>
        <v>0</v>
      </c>
      <c r="BI117" s="1030">
        <f t="shared" si="120"/>
        <v>0</v>
      </c>
      <c r="BJ117" s="1030">
        <f t="shared" si="120"/>
        <v>28735209</v>
      </c>
      <c r="BK117" s="1030">
        <f t="shared" si="120"/>
        <v>0</v>
      </c>
      <c r="BL117" s="1030"/>
      <c r="BM117" s="1030">
        <f t="shared" si="128"/>
        <v>0</v>
      </c>
      <c r="BN117" s="1030">
        <f t="shared" si="121"/>
        <v>0</v>
      </c>
      <c r="BO117" s="1031">
        <f t="shared" si="98"/>
        <v>0</v>
      </c>
      <c r="BP117" s="1030">
        <f t="shared" si="122"/>
        <v>0</v>
      </c>
      <c r="BQ117" s="1030"/>
      <c r="BR117" s="1030"/>
      <c r="BS117" s="1030"/>
      <c r="BT117" s="1030"/>
      <c r="BU117" s="1030"/>
      <c r="BV117" s="1030"/>
      <c r="BW117" s="1030"/>
      <c r="BX117" s="1030"/>
      <c r="BY117" s="1030"/>
      <c r="BZ117" s="1030"/>
      <c r="CA117" s="1030"/>
      <c r="CB117" s="1030"/>
      <c r="CC117" s="1030"/>
      <c r="CD117" s="1030"/>
      <c r="CE117" s="1030"/>
      <c r="CF117" s="1030"/>
      <c r="CG117" s="1030"/>
      <c r="CH117" s="1030"/>
      <c r="CI117" s="1031">
        <f t="shared" si="100"/>
        <v>1</v>
      </c>
      <c r="CJ117" s="1030">
        <f t="shared" si="123"/>
        <v>325200000</v>
      </c>
      <c r="CK117" s="1002">
        <f t="shared" si="124"/>
        <v>0</v>
      </c>
      <c r="CL117" s="1030">
        <f t="shared" si="124"/>
        <v>296464791</v>
      </c>
      <c r="CM117" s="1030">
        <f t="shared" si="124"/>
        <v>0</v>
      </c>
      <c r="CN117" s="1030">
        <f t="shared" si="124"/>
        <v>0</v>
      </c>
      <c r="CO117" s="1030">
        <f t="shared" si="124"/>
        <v>0</v>
      </c>
      <c r="CP117" s="1002">
        <f t="shared" si="124"/>
        <v>0</v>
      </c>
      <c r="CQ117" s="1030">
        <f t="shared" si="127"/>
        <v>0</v>
      </c>
      <c r="CR117" s="1030">
        <f t="shared" si="127"/>
        <v>0</v>
      </c>
      <c r="CS117" s="1002">
        <f t="shared" si="127"/>
        <v>0</v>
      </c>
      <c r="CT117" s="1030">
        <f t="shared" si="125"/>
        <v>0</v>
      </c>
      <c r="CU117" s="1030">
        <f t="shared" si="125"/>
        <v>0</v>
      </c>
      <c r="CV117" s="1030">
        <f t="shared" si="125"/>
        <v>0</v>
      </c>
      <c r="CW117" s="1030">
        <f t="shared" si="126"/>
        <v>0</v>
      </c>
      <c r="CX117" s="1030">
        <f t="shared" si="126"/>
        <v>28735209</v>
      </c>
      <c r="CY117" s="1030">
        <f t="shared" si="126"/>
        <v>0</v>
      </c>
      <c r="CZ117" s="1030">
        <f t="shared" si="126"/>
        <v>0</v>
      </c>
      <c r="DA117" s="1030">
        <f t="shared" si="126"/>
        <v>0</v>
      </c>
      <c r="DB117" s="1030">
        <f t="shared" si="126"/>
        <v>0</v>
      </c>
    </row>
    <row r="118" spans="1:106" s="203" customFormat="1" ht="35.25" customHeight="1" x14ac:dyDescent="0.25">
      <c r="A118" s="1495"/>
      <c r="B118" s="1494"/>
      <c r="C118" s="1035" t="s">
        <v>4598</v>
      </c>
      <c r="D118" s="1008" t="s">
        <v>4599</v>
      </c>
      <c r="E118" s="993">
        <v>211</v>
      </c>
      <c r="F118" s="1061" t="s">
        <v>4552</v>
      </c>
      <c r="G118" s="1030">
        <f t="shared" si="116"/>
        <v>250000000</v>
      </c>
      <c r="H118" s="149"/>
      <c r="I118" s="1030"/>
      <c r="J118" s="1002"/>
      <c r="K118" s="1002"/>
      <c r="L118" s="1002"/>
      <c r="M118" s="1002"/>
      <c r="N118" s="1002"/>
      <c r="O118" s="1002"/>
      <c r="P118" s="1002"/>
      <c r="Q118" s="1002"/>
      <c r="R118" s="1002"/>
      <c r="S118" s="1002">
        <v>250000000</v>
      </c>
      <c r="T118" s="1002"/>
      <c r="U118" s="1002"/>
      <c r="V118" s="1002"/>
      <c r="W118" s="1002"/>
      <c r="X118" s="1002"/>
      <c r="Y118" s="1002"/>
      <c r="AA118" s="1031">
        <f t="shared" si="92"/>
        <v>0.48</v>
      </c>
      <c r="AB118" s="1030">
        <f t="shared" si="117"/>
        <v>120000000</v>
      </c>
      <c r="AC118" s="1030"/>
      <c r="AD118" s="1030"/>
      <c r="AE118" s="1030"/>
      <c r="AF118" s="1030"/>
      <c r="AG118" s="1030"/>
      <c r="AH118" s="1030"/>
      <c r="AI118" s="1030"/>
      <c r="AJ118" s="1030"/>
      <c r="AK118" s="1030"/>
      <c r="AL118" s="1030"/>
      <c r="AM118" s="1030"/>
      <c r="AN118" s="1030">
        <f>+'[7]ENERO 2016'!$W$84</f>
        <v>120000000</v>
      </c>
      <c r="AO118" s="1030"/>
      <c r="AP118" s="1030"/>
      <c r="AQ118" s="1030"/>
      <c r="AR118" s="1030"/>
      <c r="AS118" s="1030"/>
      <c r="AT118" s="1030"/>
      <c r="AU118" s="1031">
        <f t="shared" si="94"/>
        <v>0.52</v>
      </c>
      <c r="AV118" s="1030">
        <f t="shared" si="118"/>
        <v>130000000</v>
      </c>
      <c r="AW118" s="1030">
        <f t="shared" si="119"/>
        <v>0</v>
      </c>
      <c r="AX118" s="1030">
        <f t="shared" si="119"/>
        <v>0</v>
      </c>
      <c r="AY118" s="1030">
        <f t="shared" si="119"/>
        <v>0</v>
      </c>
      <c r="AZ118" s="1030">
        <f t="shared" si="119"/>
        <v>0</v>
      </c>
      <c r="BA118" s="1030">
        <f t="shared" si="119"/>
        <v>0</v>
      </c>
      <c r="BB118" s="1030">
        <f t="shared" si="119"/>
        <v>0</v>
      </c>
      <c r="BC118" s="1030">
        <f t="shared" si="119"/>
        <v>0</v>
      </c>
      <c r="BD118" s="1030">
        <f t="shared" si="119"/>
        <v>0</v>
      </c>
      <c r="BE118" s="1030">
        <f t="shared" si="119"/>
        <v>0</v>
      </c>
      <c r="BF118" s="1030">
        <f t="shared" si="119"/>
        <v>0</v>
      </c>
      <c r="BG118" s="1030">
        <f t="shared" si="119"/>
        <v>0</v>
      </c>
      <c r="BH118" s="1030">
        <f t="shared" si="119"/>
        <v>130000000</v>
      </c>
      <c r="BI118" s="1030">
        <f t="shared" si="119"/>
        <v>0</v>
      </c>
      <c r="BJ118" s="1030">
        <f t="shared" si="119"/>
        <v>0</v>
      </c>
      <c r="BK118" s="1030">
        <f t="shared" si="119"/>
        <v>0</v>
      </c>
      <c r="BL118" s="1030">
        <f t="shared" si="119"/>
        <v>0</v>
      </c>
      <c r="BM118" s="1030">
        <f t="shared" ref="BM118:BN118" si="129">X118-AS118</f>
        <v>0</v>
      </c>
      <c r="BN118" s="1030">
        <f t="shared" si="129"/>
        <v>0</v>
      </c>
      <c r="BO118" s="1031">
        <f t="shared" si="98"/>
        <v>0.46113754000000001</v>
      </c>
      <c r="BP118" s="1030">
        <f t="shared" si="122"/>
        <v>115284385</v>
      </c>
      <c r="BQ118" s="1030"/>
      <c r="BR118" s="1030"/>
      <c r="BS118" s="1030"/>
      <c r="BT118" s="1030"/>
      <c r="BU118" s="1030"/>
      <c r="BV118" s="1030"/>
      <c r="BW118" s="1030"/>
      <c r="BX118" s="1030"/>
      <c r="BY118" s="1030"/>
      <c r="BZ118" s="1030"/>
      <c r="CA118" s="1030"/>
      <c r="CB118" s="1030">
        <f>+'[7]ENERO 2016'!$H$85</f>
        <v>115284385</v>
      </c>
      <c r="CC118" s="1030"/>
      <c r="CD118" s="1030"/>
      <c r="CE118" s="1030"/>
      <c r="CF118" s="1030"/>
      <c r="CG118" s="1030"/>
      <c r="CH118" s="1030"/>
      <c r="CI118" s="1031">
        <f t="shared" si="100"/>
        <v>0.53886246000000004</v>
      </c>
      <c r="CJ118" s="1030">
        <f t="shared" si="123"/>
        <v>134715615</v>
      </c>
      <c r="CK118" s="1002">
        <f t="shared" si="124"/>
        <v>0</v>
      </c>
      <c r="CL118" s="1002">
        <f t="shared" si="124"/>
        <v>0</v>
      </c>
      <c r="CM118" s="1002">
        <f t="shared" si="124"/>
        <v>0</v>
      </c>
      <c r="CN118" s="1002">
        <f t="shared" si="124"/>
        <v>0</v>
      </c>
      <c r="CO118" s="1002">
        <f t="shared" si="124"/>
        <v>0</v>
      </c>
      <c r="CP118" s="1002">
        <f t="shared" si="124"/>
        <v>0</v>
      </c>
      <c r="CQ118" s="1002">
        <f t="shared" si="124"/>
        <v>0</v>
      </c>
      <c r="CR118" s="1002">
        <f t="shared" si="124"/>
        <v>0</v>
      </c>
      <c r="CS118" s="1002">
        <f t="shared" si="124"/>
        <v>0</v>
      </c>
      <c r="CT118" s="1002">
        <f t="shared" si="125"/>
        <v>0</v>
      </c>
      <c r="CU118" s="1002">
        <f t="shared" si="125"/>
        <v>0</v>
      </c>
      <c r="CV118" s="1002">
        <f t="shared" si="125"/>
        <v>134715615</v>
      </c>
      <c r="CW118" s="1002">
        <f t="shared" si="125"/>
        <v>0</v>
      </c>
      <c r="CX118" s="1002">
        <f t="shared" si="125"/>
        <v>0</v>
      </c>
      <c r="CY118" s="1002">
        <f t="shared" si="125"/>
        <v>0</v>
      </c>
      <c r="CZ118" s="1002">
        <f t="shared" si="125"/>
        <v>0</v>
      </c>
      <c r="DA118" s="1002">
        <f t="shared" si="125"/>
        <v>0</v>
      </c>
      <c r="DB118" s="1002">
        <f t="shared" si="125"/>
        <v>0</v>
      </c>
    </row>
    <row r="119" spans="1:106" ht="47.25" customHeight="1" x14ac:dyDescent="0.25">
      <c r="A119" s="1495" t="s">
        <v>4610</v>
      </c>
      <c r="B119" s="1492" t="s">
        <v>4392</v>
      </c>
      <c r="C119" s="852" t="s">
        <v>4419</v>
      </c>
      <c r="D119" s="1008" t="s">
        <v>4564</v>
      </c>
      <c r="E119" s="991">
        <v>510</v>
      </c>
      <c r="F119" s="1061" t="s">
        <v>4420</v>
      </c>
      <c r="G119" s="1002">
        <f t="shared" si="116"/>
        <v>95000000</v>
      </c>
      <c r="H119" s="1002"/>
      <c r="I119" s="1002"/>
      <c r="J119" s="1002"/>
      <c r="K119" s="1002">
        <v>95000000</v>
      </c>
      <c r="L119" s="1002"/>
      <c r="M119" s="1002"/>
      <c r="N119" s="1002"/>
      <c r="O119" s="1002"/>
      <c r="P119" s="1002"/>
      <c r="Q119" s="1002"/>
      <c r="R119" s="1002"/>
      <c r="S119" s="1002"/>
      <c r="T119" s="1002"/>
      <c r="U119" s="1002"/>
      <c r="V119" s="1002"/>
      <c r="W119" s="1002"/>
      <c r="X119" s="1002"/>
      <c r="Y119" s="1002"/>
      <c r="Z119" s="1002"/>
      <c r="AA119" s="1005">
        <f t="shared" si="92"/>
        <v>0.45263157894736844</v>
      </c>
      <c r="AB119" s="1002">
        <f t="shared" si="117"/>
        <v>43000000</v>
      </c>
      <c r="AC119" s="1002"/>
      <c r="AD119" s="1002"/>
      <c r="AE119" s="1002"/>
      <c r="AF119" s="1002">
        <f>+'[7]ENERO 2016'!$O$593</f>
        <v>43000000</v>
      </c>
      <c r="AG119" s="1002"/>
      <c r="AH119" s="1002"/>
      <c r="AI119" s="1002"/>
      <c r="AJ119" s="1002"/>
      <c r="AK119" s="1002"/>
      <c r="AL119" s="1002"/>
      <c r="AM119" s="1002"/>
      <c r="AN119" s="1002"/>
      <c r="AO119" s="1002"/>
      <c r="AP119" s="1002"/>
      <c r="AQ119" s="1002"/>
      <c r="AR119" s="1002"/>
      <c r="AS119" s="1002"/>
      <c r="AT119" s="1002"/>
      <c r="AU119" s="1005">
        <f t="shared" si="94"/>
        <v>0.5473684210526315</v>
      </c>
      <c r="AV119" s="1002">
        <f t="shared" si="118"/>
        <v>52000000</v>
      </c>
      <c r="AW119" s="1002">
        <f t="shared" si="119"/>
        <v>0</v>
      </c>
      <c r="AX119" s="1002">
        <f t="shared" si="119"/>
        <v>0</v>
      </c>
      <c r="AY119" s="1002">
        <f t="shared" si="119"/>
        <v>0</v>
      </c>
      <c r="AZ119" s="1002">
        <f t="shared" si="120"/>
        <v>52000000</v>
      </c>
      <c r="BA119" s="1002">
        <f t="shared" si="120"/>
        <v>0</v>
      </c>
      <c r="BB119" s="1002">
        <f t="shared" si="120"/>
        <v>0</v>
      </c>
      <c r="BC119" s="1002">
        <f t="shared" si="120"/>
        <v>0</v>
      </c>
      <c r="BD119" s="1002">
        <f t="shared" si="120"/>
        <v>0</v>
      </c>
      <c r="BE119" s="1002">
        <f t="shared" si="120"/>
        <v>0</v>
      </c>
      <c r="BF119" s="1002">
        <f t="shared" si="120"/>
        <v>0</v>
      </c>
      <c r="BG119" s="1002">
        <f t="shared" si="120"/>
        <v>0</v>
      </c>
      <c r="BH119" s="1002">
        <f t="shared" si="120"/>
        <v>0</v>
      </c>
      <c r="BI119" s="1002">
        <f t="shared" si="120"/>
        <v>0</v>
      </c>
      <c r="BJ119" s="1002">
        <f t="shared" si="120"/>
        <v>0</v>
      </c>
      <c r="BK119" s="1002">
        <f t="shared" si="120"/>
        <v>0</v>
      </c>
      <c r="BL119" s="1002"/>
      <c r="BM119" s="1002">
        <f t="shared" si="128"/>
        <v>0</v>
      </c>
      <c r="BN119" s="1002">
        <f t="shared" si="121"/>
        <v>0</v>
      </c>
      <c r="BO119" s="1005">
        <f t="shared" si="98"/>
        <v>0.45263157894736844</v>
      </c>
      <c r="BP119" s="1002">
        <f t="shared" si="122"/>
        <v>43000000</v>
      </c>
      <c r="BQ119" s="1002"/>
      <c r="BR119" s="1002"/>
      <c r="BS119" s="1002"/>
      <c r="BT119" s="1002">
        <f>+'[7]ENERO 2016'!$H$594</f>
        <v>43000000</v>
      </c>
      <c r="BU119" s="1002"/>
      <c r="BV119" s="1002"/>
      <c r="BW119" s="1002"/>
      <c r="BX119" s="1002"/>
      <c r="BY119" s="1002"/>
      <c r="BZ119" s="1002"/>
      <c r="CA119" s="1002"/>
      <c r="CB119" s="1002"/>
      <c r="CC119" s="1002"/>
      <c r="CD119" s="1002"/>
      <c r="CE119" s="1002"/>
      <c r="CF119" s="1002"/>
      <c r="CG119" s="1002"/>
      <c r="CH119" s="1002"/>
      <c r="CI119" s="1005">
        <f t="shared" si="100"/>
        <v>0.5473684210526315</v>
      </c>
      <c r="CJ119" s="1002">
        <f t="shared" si="123"/>
        <v>52000000</v>
      </c>
      <c r="CK119" s="1002">
        <f t="shared" si="124"/>
        <v>0</v>
      </c>
      <c r="CL119" s="1002">
        <f t="shared" si="124"/>
        <v>0</v>
      </c>
      <c r="CM119" s="1002">
        <f t="shared" si="124"/>
        <v>0</v>
      </c>
      <c r="CN119" s="1002">
        <f t="shared" si="124"/>
        <v>52000000</v>
      </c>
      <c r="CO119" s="1002">
        <f t="shared" si="124"/>
        <v>0</v>
      </c>
      <c r="CP119" s="1002">
        <f t="shared" si="124"/>
        <v>0</v>
      </c>
      <c r="CQ119" s="1002">
        <f t="shared" si="127"/>
        <v>0</v>
      </c>
      <c r="CR119" s="1002">
        <f t="shared" si="127"/>
        <v>0</v>
      </c>
      <c r="CS119" s="1002">
        <f t="shared" si="127"/>
        <v>0</v>
      </c>
      <c r="CT119" s="1002">
        <f t="shared" si="125"/>
        <v>0</v>
      </c>
      <c r="CU119" s="1002">
        <f t="shared" si="125"/>
        <v>0</v>
      </c>
      <c r="CV119" s="1002">
        <f t="shared" si="125"/>
        <v>0</v>
      </c>
      <c r="CW119" s="1002">
        <f t="shared" si="126"/>
        <v>0</v>
      </c>
      <c r="CX119" s="1002">
        <f t="shared" si="126"/>
        <v>0</v>
      </c>
      <c r="CY119" s="1002">
        <f t="shared" si="126"/>
        <v>0</v>
      </c>
      <c r="CZ119" s="1002">
        <f t="shared" si="126"/>
        <v>0</v>
      </c>
      <c r="DA119" s="1002">
        <f t="shared" si="126"/>
        <v>0</v>
      </c>
      <c r="DB119" s="1002">
        <f t="shared" si="126"/>
        <v>0</v>
      </c>
    </row>
    <row r="120" spans="1:106" ht="50.25" customHeight="1" x14ac:dyDescent="0.25">
      <c r="A120" s="1495"/>
      <c r="B120" s="1493"/>
      <c r="C120" s="852" t="s">
        <v>4421</v>
      </c>
      <c r="D120" s="1008" t="s">
        <v>4565</v>
      </c>
      <c r="E120" s="991">
        <v>510</v>
      </c>
      <c r="F120" s="1061" t="s">
        <v>4420</v>
      </c>
      <c r="G120" s="1002">
        <f t="shared" si="116"/>
        <v>102000000</v>
      </c>
      <c r="H120" s="1002"/>
      <c r="I120" s="1002"/>
      <c r="J120" s="1002"/>
      <c r="K120" s="1002">
        <v>102000000</v>
      </c>
      <c r="L120" s="1002"/>
      <c r="M120" s="1002"/>
      <c r="N120" s="1002"/>
      <c r="O120" s="1002"/>
      <c r="P120" s="1002"/>
      <c r="Q120" s="1002"/>
      <c r="R120" s="1002"/>
      <c r="S120" s="1002"/>
      <c r="T120" s="1002"/>
      <c r="U120" s="1002"/>
      <c r="V120" s="1002"/>
      <c r="W120" s="1002"/>
      <c r="X120" s="1002"/>
      <c r="Y120" s="1002"/>
      <c r="AA120" s="1005">
        <f t="shared" si="92"/>
        <v>0.62745098039215685</v>
      </c>
      <c r="AB120" s="1002">
        <f t="shared" si="117"/>
        <v>64000000</v>
      </c>
      <c r="AC120" s="1002"/>
      <c r="AD120" s="1002"/>
      <c r="AE120" s="1002"/>
      <c r="AF120" s="1002">
        <f>+'[7]ENERO 2016'!$O$604</f>
        <v>64000000</v>
      </c>
      <c r="AG120" s="1002"/>
      <c r="AH120" s="1002"/>
      <c r="AI120" s="1002"/>
      <c r="AJ120" s="1002"/>
      <c r="AK120" s="1002"/>
      <c r="AL120" s="1002"/>
      <c r="AM120" s="1002"/>
      <c r="AN120" s="1002"/>
      <c r="AO120" s="1002"/>
      <c r="AP120" s="1002"/>
      <c r="AQ120" s="1002"/>
      <c r="AR120" s="1002"/>
      <c r="AS120" s="1002"/>
      <c r="AT120" s="1002"/>
      <c r="AU120" s="1005">
        <f t="shared" si="94"/>
        <v>0.37254901960784315</v>
      </c>
      <c r="AV120" s="1002">
        <f t="shared" si="118"/>
        <v>38000000</v>
      </c>
      <c r="AW120" s="1002">
        <f t="shared" si="119"/>
        <v>0</v>
      </c>
      <c r="AX120" s="1002">
        <f t="shared" si="119"/>
        <v>0</v>
      </c>
      <c r="AY120" s="1002">
        <f t="shared" si="119"/>
        <v>0</v>
      </c>
      <c r="AZ120" s="1002">
        <f t="shared" si="120"/>
        <v>38000000</v>
      </c>
      <c r="BA120" s="1002">
        <f t="shared" si="120"/>
        <v>0</v>
      </c>
      <c r="BB120" s="1002">
        <f t="shared" si="120"/>
        <v>0</v>
      </c>
      <c r="BC120" s="1002">
        <f t="shared" si="120"/>
        <v>0</v>
      </c>
      <c r="BD120" s="1002">
        <f t="shared" si="120"/>
        <v>0</v>
      </c>
      <c r="BE120" s="1002">
        <f t="shared" si="120"/>
        <v>0</v>
      </c>
      <c r="BF120" s="1002">
        <f t="shared" si="120"/>
        <v>0</v>
      </c>
      <c r="BG120" s="1002">
        <f t="shared" si="120"/>
        <v>0</v>
      </c>
      <c r="BH120" s="1002">
        <f t="shared" si="120"/>
        <v>0</v>
      </c>
      <c r="BI120" s="1002">
        <f t="shared" si="120"/>
        <v>0</v>
      </c>
      <c r="BJ120" s="1002">
        <f t="shared" si="120"/>
        <v>0</v>
      </c>
      <c r="BK120" s="1002">
        <f t="shared" si="120"/>
        <v>0</v>
      </c>
      <c r="BL120" s="1002"/>
      <c r="BM120" s="1002">
        <f t="shared" si="128"/>
        <v>0</v>
      </c>
      <c r="BN120" s="1002">
        <f t="shared" si="121"/>
        <v>0</v>
      </c>
      <c r="BO120" s="1005">
        <f t="shared" si="98"/>
        <v>0.35942679411764705</v>
      </c>
      <c r="BP120" s="1002">
        <f t="shared" si="122"/>
        <v>36661533</v>
      </c>
      <c r="BQ120" s="1002"/>
      <c r="BR120" s="1002"/>
      <c r="BS120" s="1002"/>
      <c r="BT120" s="1002">
        <f>+'[7]ENERO 2016'!$H$602</f>
        <v>36661533</v>
      </c>
      <c r="BU120" s="1002"/>
      <c r="BV120" s="1002"/>
      <c r="BW120" s="1002"/>
      <c r="BX120" s="1002"/>
      <c r="BY120" s="1002"/>
      <c r="BZ120" s="1002"/>
      <c r="CA120" s="1002"/>
      <c r="CB120" s="1002"/>
      <c r="CC120" s="1002"/>
      <c r="CD120" s="1002"/>
      <c r="CE120" s="1002"/>
      <c r="CF120" s="1002"/>
      <c r="CG120" s="1002"/>
      <c r="CH120" s="1002"/>
      <c r="CI120" s="1005">
        <f t="shared" si="100"/>
        <v>0.640573205882353</v>
      </c>
      <c r="CJ120" s="1002">
        <f t="shared" si="123"/>
        <v>65338467</v>
      </c>
      <c r="CK120" s="1002">
        <f t="shared" si="124"/>
        <v>0</v>
      </c>
      <c r="CL120" s="1002">
        <f t="shared" si="124"/>
        <v>0</v>
      </c>
      <c r="CM120" s="1002">
        <f t="shared" si="124"/>
        <v>0</v>
      </c>
      <c r="CN120" s="1002">
        <f t="shared" si="124"/>
        <v>65338467</v>
      </c>
      <c r="CO120" s="1002">
        <f t="shared" si="124"/>
        <v>0</v>
      </c>
      <c r="CP120" s="1002">
        <f t="shared" si="124"/>
        <v>0</v>
      </c>
      <c r="CQ120" s="1002">
        <f t="shared" si="127"/>
        <v>0</v>
      </c>
      <c r="CR120" s="1002">
        <f t="shared" si="127"/>
        <v>0</v>
      </c>
      <c r="CS120" s="1002">
        <f t="shared" si="127"/>
        <v>0</v>
      </c>
      <c r="CT120" s="1002">
        <f t="shared" si="125"/>
        <v>0</v>
      </c>
      <c r="CU120" s="1002">
        <f t="shared" si="125"/>
        <v>0</v>
      </c>
      <c r="CV120" s="1002">
        <f t="shared" si="125"/>
        <v>0</v>
      </c>
      <c r="CW120" s="1002">
        <f t="shared" si="126"/>
        <v>0</v>
      </c>
      <c r="CX120" s="1002">
        <f t="shared" si="126"/>
        <v>0</v>
      </c>
      <c r="CY120" s="1002">
        <f t="shared" si="126"/>
        <v>0</v>
      </c>
      <c r="CZ120" s="1002">
        <f t="shared" si="126"/>
        <v>0</v>
      </c>
      <c r="DA120" s="1002">
        <f t="shared" si="126"/>
        <v>0</v>
      </c>
      <c r="DB120" s="1002">
        <f t="shared" si="126"/>
        <v>0</v>
      </c>
    </row>
    <row r="121" spans="1:106" ht="47.25" customHeight="1" x14ac:dyDescent="0.25">
      <c r="A121" s="1495"/>
      <c r="B121" s="1494"/>
      <c r="C121" s="852" t="s">
        <v>4422</v>
      </c>
      <c r="D121" s="1008" t="s">
        <v>4458</v>
      </c>
      <c r="E121" s="991">
        <v>510</v>
      </c>
      <c r="F121" s="1061" t="s">
        <v>4420</v>
      </c>
      <c r="G121" s="1002">
        <f t="shared" si="116"/>
        <v>10000000</v>
      </c>
      <c r="H121" s="1002"/>
      <c r="I121" s="1002"/>
      <c r="J121" s="1002"/>
      <c r="K121" s="1002"/>
      <c r="L121" s="1002"/>
      <c r="M121" s="1002"/>
      <c r="N121" s="1002"/>
      <c r="O121" s="1002"/>
      <c r="P121" s="1002"/>
      <c r="Q121" s="1002"/>
      <c r="R121" s="1002"/>
      <c r="S121" s="1002">
        <v>10000000</v>
      </c>
      <c r="T121" s="1002"/>
      <c r="U121" s="1002"/>
      <c r="V121" s="1002"/>
      <c r="W121" s="1002"/>
      <c r="X121" s="1002"/>
      <c r="Y121" s="1002"/>
      <c r="AA121" s="1005">
        <f t="shared" si="92"/>
        <v>0</v>
      </c>
      <c r="AB121" s="1002">
        <f t="shared" si="117"/>
        <v>0</v>
      </c>
      <c r="AC121" s="1002"/>
      <c r="AD121" s="1002"/>
      <c r="AE121" s="1002"/>
      <c r="AF121" s="1002"/>
      <c r="AG121" s="1002"/>
      <c r="AH121" s="1002"/>
      <c r="AI121" s="1002"/>
      <c r="AJ121" s="1002"/>
      <c r="AK121" s="1002"/>
      <c r="AL121" s="1002"/>
      <c r="AM121" s="1002"/>
      <c r="AN121" s="1002"/>
      <c r="AO121" s="1002"/>
      <c r="AP121" s="1002"/>
      <c r="AQ121" s="1002"/>
      <c r="AR121" s="1002"/>
      <c r="AS121" s="1002"/>
      <c r="AT121" s="1002"/>
      <c r="AU121" s="1005">
        <f t="shared" si="94"/>
        <v>1</v>
      </c>
      <c r="AV121" s="1002">
        <f t="shared" si="118"/>
        <v>10000000</v>
      </c>
      <c r="AW121" s="1002">
        <f t="shared" si="119"/>
        <v>0</v>
      </c>
      <c r="AX121" s="1002">
        <f t="shared" si="119"/>
        <v>0</v>
      </c>
      <c r="AY121" s="1002">
        <f t="shared" si="119"/>
        <v>0</v>
      </c>
      <c r="AZ121" s="1002">
        <f t="shared" si="120"/>
        <v>0</v>
      </c>
      <c r="BA121" s="1002">
        <f t="shared" si="120"/>
        <v>0</v>
      </c>
      <c r="BB121" s="1002">
        <f t="shared" si="120"/>
        <v>0</v>
      </c>
      <c r="BC121" s="1002">
        <f t="shared" si="120"/>
        <v>0</v>
      </c>
      <c r="BD121" s="1002">
        <f t="shared" si="120"/>
        <v>0</v>
      </c>
      <c r="BE121" s="1002">
        <f t="shared" si="120"/>
        <v>0</v>
      </c>
      <c r="BF121" s="1002">
        <f t="shared" si="120"/>
        <v>0</v>
      </c>
      <c r="BG121" s="1002">
        <f t="shared" si="120"/>
        <v>0</v>
      </c>
      <c r="BH121" s="1002">
        <f t="shared" si="120"/>
        <v>10000000</v>
      </c>
      <c r="BI121" s="1002">
        <f t="shared" si="120"/>
        <v>0</v>
      </c>
      <c r="BJ121" s="1002">
        <f t="shared" si="120"/>
        <v>0</v>
      </c>
      <c r="BK121" s="1002">
        <f t="shared" si="120"/>
        <v>0</v>
      </c>
      <c r="BL121" s="1002"/>
      <c r="BM121" s="1002">
        <f t="shared" si="128"/>
        <v>0</v>
      </c>
      <c r="BN121" s="1002">
        <f t="shared" si="121"/>
        <v>0</v>
      </c>
      <c r="BO121" s="1005">
        <f t="shared" si="98"/>
        <v>0</v>
      </c>
      <c r="BP121" s="1002">
        <f t="shared" si="122"/>
        <v>0</v>
      </c>
      <c r="BQ121" s="1002"/>
      <c r="BR121" s="1002"/>
      <c r="BS121" s="1002"/>
      <c r="BT121" s="1002"/>
      <c r="BU121" s="1002"/>
      <c r="BV121" s="1002"/>
      <c r="BW121" s="1002"/>
      <c r="BX121" s="1002"/>
      <c r="BY121" s="1002"/>
      <c r="BZ121" s="1002"/>
      <c r="CA121" s="1002"/>
      <c r="CB121" s="1002"/>
      <c r="CC121" s="1002"/>
      <c r="CD121" s="1002"/>
      <c r="CE121" s="1002"/>
      <c r="CF121" s="1002"/>
      <c r="CG121" s="1002"/>
      <c r="CH121" s="1002"/>
      <c r="CI121" s="1005">
        <f t="shared" si="100"/>
        <v>1</v>
      </c>
      <c r="CJ121" s="1002">
        <f t="shared" si="123"/>
        <v>10000000</v>
      </c>
      <c r="CK121" s="1002">
        <f t="shared" si="124"/>
        <v>0</v>
      </c>
      <c r="CL121" s="1002">
        <f t="shared" si="124"/>
        <v>0</v>
      </c>
      <c r="CM121" s="1002">
        <f t="shared" si="124"/>
        <v>0</v>
      </c>
      <c r="CN121" s="1002">
        <f t="shared" si="124"/>
        <v>0</v>
      </c>
      <c r="CO121" s="1002">
        <f t="shared" si="124"/>
        <v>0</v>
      </c>
      <c r="CP121" s="1002">
        <f t="shared" si="124"/>
        <v>0</v>
      </c>
      <c r="CQ121" s="1002">
        <f t="shared" si="127"/>
        <v>0</v>
      </c>
      <c r="CR121" s="1002">
        <f t="shared" si="127"/>
        <v>0</v>
      </c>
      <c r="CS121" s="1002">
        <f t="shared" si="127"/>
        <v>0</v>
      </c>
      <c r="CT121" s="1002">
        <f t="shared" si="125"/>
        <v>0</v>
      </c>
      <c r="CU121" s="1002">
        <f t="shared" si="125"/>
        <v>0</v>
      </c>
      <c r="CV121" s="1002">
        <f t="shared" si="125"/>
        <v>10000000</v>
      </c>
      <c r="CW121" s="1002">
        <f t="shared" si="126"/>
        <v>0</v>
      </c>
      <c r="CX121" s="1002">
        <f t="shared" si="126"/>
        <v>0</v>
      </c>
      <c r="CY121" s="1002">
        <f t="shared" si="126"/>
        <v>0</v>
      </c>
      <c r="CZ121" s="1002">
        <f t="shared" si="126"/>
        <v>0</v>
      </c>
      <c r="DA121" s="1002">
        <f t="shared" si="126"/>
        <v>0</v>
      </c>
      <c r="DB121" s="1002">
        <f t="shared" si="126"/>
        <v>0</v>
      </c>
    </row>
    <row r="122" spans="1:106" ht="66.75" customHeight="1" x14ac:dyDescent="0.25">
      <c r="A122" s="1495"/>
      <c r="B122" s="1041" t="s">
        <v>4393</v>
      </c>
      <c r="C122" s="852" t="s">
        <v>4443</v>
      </c>
      <c r="D122" s="1008" t="s">
        <v>4604</v>
      </c>
      <c r="E122" s="991">
        <v>510</v>
      </c>
      <c r="F122" s="1061" t="s">
        <v>4420</v>
      </c>
      <c r="G122" s="1002">
        <f t="shared" si="116"/>
        <v>80000000</v>
      </c>
      <c r="H122" s="1002"/>
      <c r="I122" s="1002"/>
      <c r="J122" s="1002"/>
      <c r="K122" s="1002">
        <v>80000000</v>
      </c>
      <c r="L122" s="1002"/>
      <c r="M122" s="1002"/>
      <c r="N122" s="1002"/>
      <c r="O122" s="1002"/>
      <c r="P122" s="1002"/>
      <c r="Q122" s="1002"/>
      <c r="R122" s="1002"/>
      <c r="S122" s="1002"/>
      <c r="T122" s="1002"/>
      <c r="U122" s="1002"/>
      <c r="V122" s="1002"/>
      <c r="W122" s="1002"/>
      <c r="X122" s="1002"/>
      <c r="Y122" s="1002"/>
      <c r="AA122" s="1005">
        <f t="shared" si="92"/>
        <v>1</v>
      </c>
      <c r="AB122" s="1002">
        <f t="shared" si="117"/>
        <v>80000000</v>
      </c>
      <c r="AC122" s="1002"/>
      <c r="AD122" s="1002"/>
      <c r="AE122" s="1002"/>
      <c r="AF122" s="1002">
        <f>+'[7]ENERO 2016'!$O$625</f>
        <v>80000000</v>
      </c>
      <c r="AG122" s="1002"/>
      <c r="AH122" s="1002"/>
      <c r="AI122" s="1002"/>
      <c r="AJ122" s="1002"/>
      <c r="AK122" s="1002"/>
      <c r="AL122" s="1002"/>
      <c r="AM122" s="1002"/>
      <c r="AN122" s="1002"/>
      <c r="AO122" s="1002"/>
      <c r="AP122" s="1002"/>
      <c r="AQ122" s="1002"/>
      <c r="AR122" s="1002"/>
      <c r="AS122" s="1002"/>
      <c r="AT122" s="1002"/>
      <c r="AU122" s="1005">
        <f t="shared" si="94"/>
        <v>0</v>
      </c>
      <c r="AV122" s="1002">
        <f t="shared" si="118"/>
        <v>0</v>
      </c>
      <c r="AW122" s="1002">
        <f t="shared" si="119"/>
        <v>0</v>
      </c>
      <c r="AX122" s="1002">
        <f t="shared" si="119"/>
        <v>0</v>
      </c>
      <c r="AY122" s="1002">
        <f t="shared" si="119"/>
        <v>0</v>
      </c>
      <c r="AZ122" s="1002">
        <f t="shared" si="120"/>
        <v>0</v>
      </c>
      <c r="BA122" s="1002">
        <f t="shared" si="120"/>
        <v>0</v>
      </c>
      <c r="BB122" s="1002">
        <f t="shared" si="120"/>
        <v>0</v>
      </c>
      <c r="BC122" s="1002">
        <f t="shared" si="120"/>
        <v>0</v>
      </c>
      <c r="BD122" s="1002">
        <f t="shared" si="120"/>
        <v>0</v>
      </c>
      <c r="BE122" s="1002">
        <f t="shared" si="120"/>
        <v>0</v>
      </c>
      <c r="BF122" s="1002">
        <f t="shared" si="120"/>
        <v>0</v>
      </c>
      <c r="BG122" s="1002">
        <f t="shared" si="120"/>
        <v>0</v>
      </c>
      <c r="BH122" s="1002">
        <f t="shared" si="120"/>
        <v>0</v>
      </c>
      <c r="BI122" s="1002">
        <f t="shared" si="120"/>
        <v>0</v>
      </c>
      <c r="BJ122" s="1002">
        <f t="shared" si="120"/>
        <v>0</v>
      </c>
      <c r="BK122" s="1002">
        <f t="shared" si="120"/>
        <v>0</v>
      </c>
      <c r="BL122" s="1002"/>
      <c r="BM122" s="1002"/>
      <c r="BN122" s="1002">
        <f t="shared" si="121"/>
        <v>0</v>
      </c>
      <c r="BO122" s="1005">
        <f t="shared" si="98"/>
        <v>0.97867021249999997</v>
      </c>
      <c r="BP122" s="1002">
        <f t="shared" si="122"/>
        <v>78293617</v>
      </c>
      <c r="BQ122" s="1002"/>
      <c r="BR122" s="1002"/>
      <c r="BS122" s="1002"/>
      <c r="BT122" s="1002">
        <f>+'[7]ENERO 2016'!$H$626</f>
        <v>78293617</v>
      </c>
      <c r="BU122" s="1002"/>
      <c r="BV122" s="1002"/>
      <c r="BW122" s="1002"/>
      <c r="BX122" s="1002"/>
      <c r="BY122" s="1002"/>
      <c r="BZ122" s="1002"/>
      <c r="CA122" s="1002"/>
      <c r="CB122" s="1002"/>
      <c r="CC122" s="1002"/>
      <c r="CD122" s="1002"/>
      <c r="CE122" s="1002"/>
      <c r="CF122" s="1002"/>
      <c r="CG122" s="1002"/>
      <c r="CH122" s="1002"/>
      <c r="CI122" s="1005">
        <f t="shared" si="100"/>
        <v>2.132978750000003E-2</v>
      </c>
      <c r="CJ122" s="1002">
        <f t="shared" si="123"/>
        <v>1706383</v>
      </c>
      <c r="CK122" s="1002">
        <f t="shared" si="124"/>
        <v>0</v>
      </c>
      <c r="CL122" s="1002">
        <f t="shared" si="124"/>
        <v>0</v>
      </c>
      <c r="CM122" s="1002">
        <f t="shared" si="124"/>
        <v>0</v>
      </c>
      <c r="CN122" s="1002">
        <f t="shared" si="124"/>
        <v>1706383</v>
      </c>
      <c r="CO122" s="1002">
        <f t="shared" si="124"/>
        <v>0</v>
      </c>
      <c r="CP122" s="1002">
        <f t="shared" si="124"/>
        <v>0</v>
      </c>
      <c r="CQ122" s="1002">
        <f t="shared" si="127"/>
        <v>0</v>
      </c>
      <c r="CR122" s="1002">
        <f t="shared" si="127"/>
        <v>0</v>
      </c>
      <c r="CS122" s="1002">
        <f>+P122-BY122</f>
        <v>0</v>
      </c>
      <c r="CT122" s="1002">
        <f t="shared" si="125"/>
        <v>0</v>
      </c>
      <c r="CU122" s="1002">
        <f t="shared" si="125"/>
        <v>0</v>
      </c>
      <c r="CV122" s="1002">
        <f t="shared" si="125"/>
        <v>0</v>
      </c>
      <c r="CW122" s="1002">
        <f t="shared" si="126"/>
        <v>0</v>
      </c>
      <c r="CX122" s="1002">
        <f t="shared" si="126"/>
        <v>0</v>
      </c>
      <c r="CY122" s="1002">
        <f t="shared" si="126"/>
        <v>0</v>
      </c>
      <c r="CZ122" s="1002">
        <f t="shared" si="126"/>
        <v>0</v>
      </c>
      <c r="DA122" s="1002">
        <f t="shared" si="126"/>
        <v>0</v>
      </c>
      <c r="DB122" s="1002">
        <f t="shared" si="126"/>
        <v>0</v>
      </c>
    </row>
    <row r="123" spans="1:106" ht="48" customHeight="1" x14ac:dyDescent="0.25">
      <c r="A123" s="1495"/>
      <c r="B123" s="1041" t="s">
        <v>4394</v>
      </c>
      <c r="C123" s="852" t="s">
        <v>4445</v>
      </c>
      <c r="D123" s="1008" t="s">
        <v>4444</v>
      </c>
      <c r="E123" s="991">
        <v>510</v>
      </c>
      <c r="F123" s="1061" t="s">
        <v>4407</v>
      </c>
      <c r="G123" s="1002">
        <f t="shared" si="116"/>
        <v>110000000</v>
      </c>
      <c r="H123" s="1002"/>
      <c r="I123" s="1002"/>
      <c r="J123" s="1002"/>
      <c r="K123" s="1002">
        <v>110000000</v>
      </c>
      <c r="L123" s="1002"/>
      <c r="M123" s="1002"/>
      <c r="N123" s="1002"/>
      <c r="O123" s="1002"/>
      <c r="P123" s="1002"/>
      <c r="Q123" s="1002"/>
      <c r="R123" s="1002"/>
      <c r="S123" s="1002"/>
      <c r="T123" s="1002"/>
      <c r="U123" s="1002"/>
      <c r="V123" s="1002"/>
      <c r="W123" s="1002"/>
      <c r="X123" s="1002"/>
      <c r="Y123" s="1002"/>
      <c r="AA123" s="1005">
        <f t="shared" si="92"/>
        <v>0.57272727272727275</v>
      </c>
      <c r="AB123" s="1002">
        <f t="shared" si="117"/>
        <v>63000000</v>
      </c>
      <c r="AC123" s="1002"/>
      <c r="AD123" s="1002"/>
      <c r="AE123" s="1002"/>
      <c r="AF123" s="1002">
        <f>+'[7]ENERO 2016'!$O$638</f>
        <v>63000000</v>
      </c>
      <c r="AG123" s="1002"/>
      <c r="AH123" s="1002"/>
      <c r="AI123" s="1002"/>
      <c r="AJ123" s="1002"/>
      <c r="AK123" s="1002"/>
      <c r="AL123" s="1002"/>
      <c r="AM123" s="1002"/>
      <c r="AN123" s="1002"/>
      <c r="AO123" s="1002"/>
      <c r="AP123" s="1002"/>
      <c r="AQ123" s="1002"/>
      <c r="AR123" s="1002"/>
      <c r="AS123" s="1002"/>
      <c r="AT123" s="1002"/>
      <c r="AU123" s="1005">
        <f t="shared" si="94"/>
        <v>0.42727272727272725</v>
      </c>
      <c r="AV123" s="1002">
        <f t="shared" si="118"/>
        <v>47000000</v>
      </c>
      <c r="AW123" s="1002">
        <f t="shared" si="119"/>
        <v>0</v>
      </c>
      <c r="AX123" s="1002">
        <f t="shared" si="119"/>
        <v>0</v>
      </c>
      <c r="AY123" s="1002">
        <f t="shared" si="119"/>
        <v>0</v>
      </c>
      <c r="AZ123" s="1002">
        <f t="shared" ref="AZ123:BK124" si="130">+K123-AF123</f>
        <v>47000000</v>
      </c>
      <c r="BA123" s="1002">
        <f t="shared" si="130"/>
        <v>0</v>
      </c>
      <c r="BB123" s="1002">
        <f t="shared" si="130"/>
        <v>0</v>
      </c>
      <c r="BC123" s="1002">
        <f t="shared" si="130"/>
        <v>0</v>
      </c>
      <c r="BD123" s="1002">
        <f t="shared" si="130"/>
        <v>0</v>
      </c>
      <c r="BE123" s="1002">
        <f t="shared" si="130"/>
        <v>0</v>
      </c>
      <c r="BF123" s="1002">
        <f t="shared" si="130"/>
        <v>0</v>
      </c>
      <c r="BG123" s="1002">
        <f t="shared" si="130"/>
        <v>0</v>
      </c>
      <c r="BH123" s="1002">
        <f t="shared" si="130"/>
        <v>0</v>
      </c>
      <c r="BI123" s="1002">
        <f t="shared" si="130"/>
        <v>0</v>
      </c>
      <c r="BJ123" s="1002">
        <f t="shared" si="130"/>
        <v>0</v>
      </c>
      <c r="BK123" s="1002">
        <f t="shared" si="130"/>
        <v>0</v>
      </c>
      <c r="BL123" s="1002"/>
      <c r="BM123" s="1002"/>
      <c r="BN123" s="1002">
        <f t="shared" si="121"/>
        <v>0</v>
      </c>
      <c r="BO123" s="1005">
        <f t="shared" si="98"/>
        <v>0.29775757272727271</v>
      </c>
      <c r="BP123" s="1002">
        <f t="shared" si="122"/>
        <v>32753333</v>
      </c>
      <c r="BQ123" s="1002"/>
      <c r="BR123" s="1002"/>
      <c r="BS123" s="1002"/>
      <c r="BT123" s="1002">
        <f>+'[7]ENERO 2016'!$H$636</f>
        <v>32753333</v>
      </c>
      <c r="BU123" s="1002"/>
      <c r="BV123" s="1002"/>
      <c r="BW123" s="1002"/>
      <c r="BX123" s="1002"/>
      <c r="BY123" s="1002"/>
      <c r="BZ123" s="1002"/>
      <c r="CA123" s="1002"/>
      <c r="CB123" s="1002"/>
      <c r="CC123" s="1002"/>
      <c r="CD123" s="1002"/>
      <c r="CE123" s="1002"/>
      <c r="CF123" s="1002"/>
      <c r="CG123" s="1002"/>
      <c r="CH123" s="1002"/>
      <c r="CI123" s="1005">
        <f t="shared" si="100"/>
        <v>0.70224242727272723</v>
      </c>
      <c r="CJ123" s="1002">
        <f t="shared" si="123"/>
        <v>77246667</v>
      </c>
      <c r="CK123" s="1002">
        <f t="shared" ref="CK123:CP124" si="131">H123-BQ123</f>
        <v>0</v>
      </c>
      <c r="CL123" s="1002">
        <f t="shared" si="131"/>
        <v>0</v>
      </c>
      <c r="CM123" s="1002">
        <f t="shared" si="131"/>
        <v>0</v>
      </c>
      <c r="CN123" s="1002">
        <f t="shared" si="131"/>
        <v>77246667</v>
      </c>
      <c r="CO123" s="1002">
        <f t="shared" si="131"/>
        <v>0</v>
      </c>
      <c r="CP123" s="1002">
        <f t="shared" si="131"/>
        <v>0</v>
      </c>
      <c r="CQ123" s="1002">
        <f t="shared" si="127"/>
        <v>0</v>
      </c>
      <c r="CR123" s="1002">
        <f t="shared" si="127"/>
        <v>0</v>
      </c>
      <c r="CS123" s="1002">
        <f t="shared" si="127"/>
        <v>0</v>
      </c>
      <c r="CT123" s="1002">
        <f t="shared" si="125"/>
        <v>0</v>
      </c>
      <c r="CU123" s="1002">
        <f t="shared" si="125"/>
        <v>0</v>
      </c>
      <c r="CV123" s="1002">
        <f t="shared" si="125"/>
        <v>0</v>
      </c>
      <c r="CW123" s="1002">
        <f t="shared" ref="CW123:DB124" si="132">+T123-CC123</f>
        <v>0</v>
      </c>
      <c r="CX123" s="1002">
        <f t="shared" si="132"/>
        <v>0</v>
      </c>
      <c r="CY123" s="1002">
        <f t="shared" si="132"/>
        <v>0</v>
      </c>
      <c r="CZ123" s="1002">
        <f t="shared" si="132"/>
        <v>0</v>
      </c>
      <c r="DA123" s="1002">
        <f t="shared" si="132"/>
        <v>0</v>
      </c>
      <c r="DB123" s="1002">
        <f t="shared" si="132"/>
        <v>0</v>
      </c>
    </row>
    <row r="124" spans="1:106" ht="75.75" customHeight="1" x14ac:dyDescent="0.25">
      <c r="A124" s="1496"/>
      <c r="B124" s="1041" t="s">
        <v>4395</v>
      </c>
      <c r="C124" s="852" t="s">
        <v>4450</v>
      </c>
      <c r="D124" s="1008" t="s">
        <v>4449</v>
      </c>
      <c r="E124" s="991">
        <v>310</v>
      </c>
      <c r="F124" s="1061" t="s">
        <v>4566</v>
      </c>
      <c r="G124" s="1002">
        <f t="shared" si="116"/>
        <v>268168096</v>
      </c>
      <c r="H124" s="1002"/>
      <c r="I124" s="1002"/>
      <c r="J124" s="1002"/>
      <c r="K124" s="1002">
        <v>243168096</v>
      </c>
      <c r="L124" s="1002"/>
      <c r="M124" s="1002"/>
      <c r="N124" s="1002"/>
      <c r="O124" s="1002"/>
      <c r="P124" s="1002"/>
      <c r="Q124" s="1002"/>
      <c r="R124" s="1002"/>
      <c r="S124" s="1002"/>
      <c r="T124" s="1002"/>
      <c r="U124" s="1002"/>
      <c r="V124" s="1002"/>
      <c r="W124" s="1002"/>
      <c r="X124" s="1002"/>
      <c r="Y124" s="1002">
        <v>25000000</v>
      </c>
      <c r="AA124" s="1005">
        <f t="shared" si="92"/>
        <v>0</v>
      </c>
      <c r="AB124" s="1002">
        <f t="shared" si="117"/>
        <v>0</v>
      </c>
      <c r="AC124" s="1002"/>
      <c r="AD124" s="1002"/>
      <c r="AE124" s="1002"/>
      <c r="AF124" s="1002"/>
      <c r="AG124" s="1002"/>
      <c r="AH124" s="1002"/>
      <c r="AI124" s="1002"/>
      <c r="AJ124" s="1002"/>
      <c r="AK124" s="1002"/>
      <c r="AL124" s="1002"/>
      <c r="AM124" s="1002"/>
      <c r="AN124" s="1002"/>
      <c r="AO124" s="1002"/>
      <c r="AP124" s="1002"/>
      <c r="AQ124" s="1002"/>
      <c r="AR124" s="1002"/>
      <c r="AS124" s="1002"/>
      <c r="AT124" s="1002"/>
      <c r="AU124" s="1005">
        <f t="shared" si="94"/>
        <v>1</v>
      </c>
      <c r="AV124" s="1002">
        <f t="shared" si="118"/>
        <v>268168096</v>
      </c>
      <c r="AW124" s="1002">
        <f t="shared" si="119"/>
        <v>0</v>
      </c>
      <c r="AX124" s="1002">
        <f t="shared" si="119"/>
        <v>0</v>
      </c>
      <c r="AY124" s="1002">
        <f t="shared" si="119"/>
        <v>0</v>
      </c>
      <c r="AZ124" s="1002">
        <f t="shared" si="130"/>
        <v>243168096</v>
      </c>
      <c r="BA124" s="1002">
        <f t="shared" si="130"/>
        <v>0</v>
      </c>
      <c r="BB124" s="1002">
        <f t="shared" si="130"/>
        <v>0</v>
      </c>
      <c r="BC124" s="1002">
        <f t="shared" si="130"/>
        <v>0</v>
      </c>
      <c r="BD124" s="1002">
        <f t="shared" si="130"/>
        <v>0</v>
      </c>
      <c r="BE124" s="1002">
        <f t="shared" si="130"/>
        <v>0</v>
      </c>
      <c r="BF124" s="1002">
        <f t="shared" si="130"/>
        <v>0</v>
      </c>
      <c r="BG124" s="1002">
        <f t="shared" si="130"/>
        <v>0</v>
      </c>
      <c r="BH124" s="1002">
        <f t="shared" si="130"/>
        <v>0</v>
      </c>
      <c r="BI124" s="1002">
        <f t="shared" si="130"/>
        <v>0</v>
      </c>
      <c r="BJ124" s="1002">
        <f t="shared" si="130"/>
        <v>0</v>
      </c>
      <c r="BK124" s="1002">
        <f t="shared" si="130"/>
        <v>0</v>
      </c>
      <c r="BL124" s="1002"/>
      <c r="BM124" s="1002"/>
      <c r="BN124" s="1002">
        <f t="shared" si="121"/>
        <v>25000000</v>
      </c>
      <c r="BO124" s="1005">
        <f t="shared" si="98"/>
        <v>0</v>
      </c>
      <c r="BP124" s="1002">
        <f t="shared" si="122"/>
        <v>0</v>
      </c>
      <c r="BQ124" s="1002"/>
      <c r="BR124" s="1002"/>
      <c r="BS124" s="1002"/>
      <c r="BT124" s="1002"/>
      <c r="BU124" s="1002"/>
      <c r="BV124" s="1002"/>
      <c r="BW124" s="1002"/>
      <c r="BX124" s="1002"/>
      <c r="BY124" s="1002"/>
      <c r="BZ124" s="1002"/>
      <c r="CA124" s="1002"/>
      <c r="CB124" s="1002"/>
      <c r="CC124" s="1002"/>
      <c r="CD124" s="1002"/>
      <c r="CE124" s="1002"/>
      <c r="CF124" s="1002"/>
      <c r="CG124" s="1002"/>
      <c r="CH124" s="1002"/>
      <c r="CI124" s="1005">
        <f t="shared" si="100"/>
        <v>1</v>
      </c>
      <c r="CJ124" s="1002">
        <f t="shared" si="123"/>
        <v>268168096</v>
      </c>
      <c r="CK124" s="1002">
        <f t="shared" si="131"/>
        <v>0</v>
      </c>
      <c r="CL124" s="1002">
        <f t="shared" si="131"/>
        <v>0</v>
      </c>
      <c r="CM124" s="1002">
        <f t="shared" si="131"/>
        <v>0</v>
      </c>
      <c r="CN124" s="1002">
        <f t="shared" si="131"/>
        <v>243168096</v>
      </c>
      <c r="CO124" s="1002">
        <f t="shared" si="131"/>
        <v>0</v>
      </c>
      <c r="CP124" s="1002">
        <f>M124-BV124</f>
        <v>0</v>
      </c>
      <c r="CQ124" s="1002">
        <f t="shared" si="127"/>
        <v>0</v>
      </c>
      <c r="CR124" s="1002">
        <f t="shared" si="127"/>
        <v>0</v>
      </c>
      <c r="CS124" s="1002">
        <f t="shared" si="127"/>
        <v>0</v>
      </c>
      <c r="CT124" s="1002">
        <f t="shared" si="125"/>
        <v>0</v>
      </c>
      <c r="CU124" s="1002">
        <f t="shared" si="125"/>
        <v>0</v>
      </c>
      <c r="CV124" s="1002">
        <f t="shared" si="125"/>
        <v>0</v>
      </c>
      <c r="CW124" s="1002">
        <f t="shared" si="132"/>
        <v>0</v>
      </c>
      <c r="CX124" s="1002">
        <f t="shared" si="132"/>
        <v>0</v>
      </c>
      <c r="CY124" s="1002">
        <f t="shared" si="132"/>
        <v>0</v>
      </c>
      <c r="CZ124" s="1002">
        <f t="shared" si="132"/>
        <v>0</v>
      </c>
      <c r="DA124" s="1002">
        <f t="shared" si="132"/>
        <v>0</v>
      </c>
      <c r="DB124" s="1002">
        <f t="shared" si="132"/>
        <v>25000000</v>
      </c>
    </row>
    <row r="125" spans="1:106" s="948" customFormat="1" ht="25.5" customHeight="1" thickBot="1" x14ac:dyDescent="0.3">
      <c r="A125" s="1029"/>
      <c r="B125" s="1518" t="s">
        <v>4396</v>
      </c>
      <c r="C125" s="1519"/>
      <c r="D125" s="1520"/>
      <c r="E125" s="998"/>
      <c r="F125" s="999"/>
      <c r="G125" s="1003">
        <f t="shared" ref="G125:Y125" si="133">SUM(G107:G124)</f>
        <v>8324895818</v>
      </c>
      <c r="H125" s="1003">
        <f t="shared" si="133"/>
        <v>0</v>
      </c>
      <c r="I125" s="1003">
        <f t="shared" si="133"/>
        <v>6817003733</v>
      </c>
      <c r="J125" s="1003">
        <f t="shared" si="133"/>
        <v>98553232</v>
      </c>
      <c r="K125" s="1003">
        <f t="shared" si="133"/>
        <v>630168096</v>
      </c>
      <c r="L125" s="1003">
        <f t="shared" si="133"/>
        <v>0</v>
      </c>
      <c r="M125" s="1003">
        <f t="shared" si="133"/>
        <v>0</v>
      </c>
      <c r="N125" s="1003">
        <f t="shared" si="133"/>
        <v>0</v>
      </c>
      <c r="O125" s="1003">
        <f t="shared" si="133"/>
        <v>0</v>
      </c>
      <c r="P125" s="1003">
        <f t="shared" si="133"/>
        <v>0</v>
      </c>
      <c r="Q125" s="1003">
        <f t="shared" si="133"/>
        <v>140509069</v>
      </c>
      <c r="R125" s="1003">
        <f t="shared" si="133"/>
        <v>0</v>
      </c>
      <c r="S125" s="1003">
        <f t="shared" si="133"/>
        <v>390000000</v>
      </c>
      <c r="T125" s="1003">
        <f t="shared" si="133"/>
        <v>0</v>
      </c>
      <c r="U125" s="1003">
        <f t="shared" si="133"/>
        <v>28735209</v>
      </c>
      <c r="V125" s="1003">
        <f t="shared" si="133"/>
        <v>0</v>
      </c>
      <c r="W125" s="1003">
        <f t="shared" si="133"/>
        <v>0</v>
      </c>
      <c r="X125" s="1003">
        <f t="shared" si="133"/>
        <v>0</v>
      </c>
      <c r="Y125" s="1003">
        <f t="shared" si="133"/>
        <v>219926479</v>
      </c>
      <c r="AA125" s="1006">
        <f t="shared" si="92"/>
        <v>9.6654923928322492E-2</v>
      </c>
      <c r="AB125" s="1003">
        <f t="shared" ref="AB125:AT125" si="134">SUM(AB107:AB124)</f>
        <v>804642172</v>
      </c>
      <c r="AC125" s="1003">
        <f t="shared" si="134"/>
        <v>0</v>
      </c>
      <c r="AD125" s="1003">
        <f t="shared" si="134"/>
        <v>433642172</v>
      </c>
      <c r="AE125" s="1003">
        <f t="shared" si="134"/>
        <v>0</v>
      </c>
      <c r="AF125" s="1003">
        <f t="shared" si="134"/>
        <v>250000000</v>
      </c>
      <c r="AG125" s="1003">
        <f t="shared" si="134"/>
        <v>0</v>
      </c>
      <c r="AH125" s="1003">
        <f t="shared" si="134"/>
        <v>0</v>
      </c>
      <c r="AI125" s="1003">
        <f t="shared" si="134"/>
        <v>0</v>
      </c>
      <c r="AJ125" s="1003">
        <f t="shared" si="134"/>
        <v>0</v>
      </c>
      <c r="AK125" s="1003">
        <f t="shared" si="134"/>
        <v>0</v>
      </c>
      <c r="AL125" s="1003">
        <f t="shared" si="134"/>
        <v>0</v>
      </c>
      <c r="AM125" s="1003">
        <f t="shared" si="134"/>
        <v>0</v>
      </c>
      <c r="AN125" s="1003">
        <f t="shared" si="134"/>
        <v>120000000</v>
      </c>
      <c r="AO125" s="1003">
        <f t="shared" si="134"/>
        <v>0</v>
      </c>
      <c r="AP125" s="1003">
        <f t="shared" si="134"/>
        <v>0</v>
      </c>
      <c r="AQ125" s="1003">
        <f t="shared" si="134"/>
        <v>0</v>
      </c>
      <c r="AR125" s="1003">
        <f t="shared" si="134"/>
        <v>0</v>
      </c>
      <c r="AS125" s="1003">
        <f t="shared" si="134"/>
        <v>0</v>
      </c>
      <c r="AT125" s="1003">
        <f t="shared" si="134"/>
        <v>1000000</v>
      </c>
      <c r="AU125" s="1006">
        <f t="shared" si="94"/>
        <v>0.90334507607167747</v>
      </c>
      <c r="AV125" s="1003">
        <f t="shared" ref="AV125:BN125" si="135">SUM(AV107:AV124)</f>
        <v>7520253646</v>
      </c>
      <c r="AW125" s="1003">
        <f t="shared" si="135"/>
        <v>0</v>
      </c>
      <c r="AX125" s="1003">
        <f t="shared" si="135"/>
        <v>6383361561</v>
      </c>
      <c r="AY125" s="1003">
        <f t="shared" si="135"/>
        <v>98553232</v>
      </c>
      <c r="AZ125" s="1003">
        <f t="shared" si="135"/>
        <v>380168096</v>
      </c>
      <c r="BA125" s="1003">
        <f t="shared" si="135"/>
        <v>0</v>
      </c>
      <c r="BB125" s="1003">
        <f t="shared" si="135"/>
        <v>0</v>
      </c>
      <c r="BC125" s="1003">
        <f t="shared" si="135"/>
        <v>0</v>
      </c>
      <c r="BD125" s="1003">
        <f t="shared" si="135"/>
        <v>0</v>
      </c>
      <c r="BE125" s="1003">
        <f t="shared" si="135"/>
        <v>0</v>
      </c>
      <c r="BF125" s="1003">
        <f t="shared" si="135"/>
        <v>140509069</v>
      </c>
      <c r="BG125" s="1003">
        <f t="shared" si="135"/>
        <v>0</v>
      </c>
      <c r="BH125" s="1003">
        <f t="shared" si="135"/>
        <v>270000000</v>
      </c>
      <c r="BI125" s="1003">
        <f t="shared" si="135"/>
        <v>0</v>
      </c>
      <c r="BJ125" s="1003">
        <f t="shared" si="135"/>
        <v>28735209</v>
      </c>
      <c r="BK125" s="1003">
        <f t="shared" si="135"/>
        <v>0</v>
      </c>
      <c r="BL125" s="1003">
        <f t="shared" si="135"/>
        <v>0</v>
      </c>
      <c r="BM125" s="1003">
        <f t="shared" si="135"/>
        <v>0</v>
      </c>
      <c r="BN125" s="1003">
        <f t="shared" si="135"/>
        <v>218926479</v>
      </c>
      <c r="BO125" s="1006">
        <f t="shared" si="98"/>
        <v>3.6756360042174405E-2</v>
      </c>
      <c r="BP125" s="1003">
        <f t="shared" ref="BP125:CH125" si="136">SUM(BP107:BP124)</f>
        <v>305992868</v>
      </c>
      <c r="BQ125" s="1003">
        <f t="shared" si="136"/>
        <v>0</v>
      </c>
      <c r="BR125" s="1003">
        <f t="shared" si="136"/>
        <v>0</v>
      </c>
      <c r="BS125" s="1003">
        <f t="shared" si="136"/>
        <v>0</v>
      </c>
      <c r="BT125" s="1003">
        <f t="shared" si="136"/>
        <v>190708483</v>
      </c>
      <c r="BU125" s="1003">
        <f t="shared" si="136"/>
        <v>0</v>
      </c>
      <c r="BV125" s="1003">
        <f t="shared" si="136"/>
        <v>0</v>
      </c>
      <c r="BW125" s="1003">
        <f t="shared" si="136"/>
        <v>0</v>
      </c>
      <c r="BX125" s="1003">
        <f t="shared" si="136"/>
        <v>0</v>
      </c>
      <c r="BY125" s="1003">
        <f t="shared" si="136"/>
        <v>0</v>
      </c>
      <c r="BZ125" s="1003">
        <f t="shared" si="136"/>
        <v>0</v>
      </c>
      <c r="CA125" s="1003">
        <f t="shared" si="136"/>
        <v>0</v>
      </c>
      <c r="CB125" s="1003">
        <f t="shared" si="136"/>
        <v>115284385</v>
      </c>
      <c r="CC125" s="1003">
        <f t="shared" si="136"/>
        <v>0</v>
      </c>
      <c r="CD125" s="1003">
        <f t="shared" si="136"/>
        <v>0</v>
      </c>
      <c r="CE125" s="1003">
        <f t="shared" si="136"/>
        <v>0</v>
      </c>
      <c r="CF125" s="1003">
        <f t="shared" si="136"/>
        <v>0</v>
      </c>
      <c r="CG125" s="1003">
        <f t="shared" si="136"/>
        <v>0</v>
      </c>
      <c r="CH125" s="1003">
        <f t="shared" si="136"/>
        <v>0</v>
      </c>
      <c r="CI125" s="1006">
        <f t="shared" si="100"/>
        <v>0.96324363995782558</v>
      </c>
      <c r="CJ125" s="1003">
        <f t="shared" ref="CJ125:DB125" si="137">SUM(CJ107:CJ124)</f>
        <v>8018902950</v>
      </c>
      <c r="CK125" s="1003">
        <f t="shared" si="137"/>
        <v>0</v>
      </c>
      <c r="CL125" s="1003">
        <f t="shared" si="137"/>
        <v>6817003733</v>
      </c>
      <c r="CM125" s="1003">
        <f t="shared" si="137"/>
        <v>98553232</v>
      </c>
      <c r="CN125" s="1003">
        <f t="shared" si="137"/>
        <v>439459613</v>
      </c>
      <c r="CO125" s="1003">
        <f t="shared" si="137"/>
        <v>0</v>
      </c>
      <c r="CP125" s="1003">
        <f t="shared" si="137"/>
        <v>0</v>
      </c>
      <c r="CQ125" s="1003">
        <f t="shared" si="137"/>
        <v>0</v>
      </c>
      <c r="CR125" s="1003">
        <f t="shared" si="137"/>
        <v>0</v>
      </c>
      <c r="CS125" s="1003">
        <f t="shared" si="137"/>
        <v>0</v>
      </c>
      <c r="CT125" s="1003">
        <f t="shared" si="137"/>
        <v>140509069</v>
      </c>
      <c r="CU125" s="1003">
        <f t="shared" si="137"/>
        <v>0</v>
      </c>
      <c r="CV125" s="1003">
        <f t="shared" si="137"/>
        <v>274715615</v>
      </c>
      <c r="CW125" s="1003">
        <f t="shared" si="137"/>
        <v>0</v>
      </c>
      <c r="CX125" s="1003">
        <f t="shared" si="137"/>
        <v>28735209</v>
      </c>
      <c r="CY125" s="1003">
        <f t="shared" si="137"/>
        <v>0</v>
      </c>
      <c r="CZ125" s="1003">
        <f t="shared" si="137"/>
        <v>0</v>
      </c>
      <c r="DA125" s="1003">
        <f t="shared" si="137"/>
        <v>0</v>
      </c>
      <c r="DB125" s="1003">
        <f t="shared" si="137"/>
        <v>219926479</v>
      </c>
    </row>
    <row r="126" spans="1:106" ht="5.25" customHeight="1" thickTop="1" x14ac:dyDescent="0.25">
      <c r="C126" s="963"/>
      <c r="D126" s="963"/>
      <c r="E126" s="963"/>
      <c r="F126" s="963"/>
      <c r="G126" s="989"/>
      <c r="H126" s="989"/>
      <c r="I126" s="990"/>
      <c r="J126" s="989"/>
      <c r="K126" s="686"/>
      <c r="L126" s="686"/>
      <c r="M126" s="686"/>
      <c r="N126" s="686"/>
      <c r="O126" s="686"/>
      <c r="P126" s="686"/>
      <c r="Q126" s="686"/>
      <c r="R126" s="686"/>
      <c r="S126" s="686"/>
      <c r="T126" s="686"/>
      <c r="U126" s="686"/>
      <c r="V126" s="686"/>
      <c r="W126" s="686"/>
      <c r="X126" s="686"/>
      <c r="Y126" s="686"/>
      <c r="AA126" s="1000"/>
      <c r="AB126" s="875"/>
      <c r="AC126" s="875"/>
      <c r="AD126" s="875"/>
      <c r="AE126" s="875"/>
      <c r="AF126" s="875"/>
      <c r="AG126" s="875"/>
      <c r="AH126" s="875"/>
      <c r="AI126" s="875"/>
      <c r="AJ126" s="875"/>
      <c r="AK126" s="875"/>
      <c r="AL126" s="875"/>
      <c r="AM126" s="875"/>
      <c r="AN126" s="875"/>
      <c r="AO126" s="875"/>
      <c r="AP126" s="875"/>
      <c r="AQ126" s="875"/>
      <c r="AR126" s="875"/>
      <c r="AS126" s="875"/>
      <c r="AT126" s="875"/>
      <c r="AU126" s="1000"/>
      <c r="AV126" s="875"/>
      <c r="AW126" s="875"/>
      <c r="AX126" s="875"/>
      <c r="AY126" s="875"/>
      <c r="AZ126" s="875"/>
      <c r="BA126" s="875"/>
      <c r="BB126" s="875"/>
      <c r="BC126" s="875"/>
      <c r="BD126" s="875"/>
      <c r="BE126" s="875"/>
      <c r="BF126" s="875"/>
      <c r="BG126" s="875"/>
      <c r="BH126" s="875"/>
      <c r="BI126" s="875"/>
      <c r="BJ126" s="875"/>
      <c r="BK126" s="875"/>
      <c r="BL126" s="875"/>
      <c r="BM126" s="875"/>
      <c r="BN126" s="875"/>
      <c r="BO126" s="1000"/>
      <c r="BP126" s="1021"/>
      <c r="BQ126" s="875"/>
      <c r="BR126" s="875"/>
      <c r="BS126" s="875"/>
      <c r="BT126" s="875"/>
      <c r="BU126" s="875"/>
      <c r="BV126" s="875"/>
      <c r="BW126" s="875"/>
      <c r="BX126" s="875"/>
      <c r="BY126" s="875"/>
      <c r="BZ126" s="875"/>
      <c r="CA126" s="875"/>
      <c r="CB126" s="875"/>
      <c r="CC126" s="875"/>
      <c r="CD126" s="875"/>
      <c r="CE126" s="875"/>
      <c r="CF126" s="875"/>
      <c r="CG126" s="875"/>
      <c r="CH126" s="875"/>
      <c r="CI126" s="1000"/>
      <c r="CJ126" s="875"/>
      <c r="CK126" s="875"/>
      <c r="CL126" s="875"/>
      <c r="CM126" s="875"/>
      <c r="CN126" s="875"/>
      <c r="CO126" s="875"/>
      <c r="CP126" s="875"/>
      <c r="CQ126" s="875"/>
      <c r="CR126" s="875"/>
      <c r="CS126" s="875"/>
      <c r="CT126" s="875"/>
      <c r="CU126" s="875"/>
      <c r="CV126" s="875"/>
      <c r="CW126" s="875"/>
      <c r="CX126" s="875"/>
      <c r="CY126" s="875"/>
      <c r="CZ126" s="875"/>
      <c r="DA126" s="875"/>
      <c r="DB126" s="875"/>
    </row>
    <row r="127" spans="1:106" ht="19.5" customHeight="1" x14ac:dyDescent="0.25">
      <c r="C127" s="1181" t="s">
        <v>622</v>
      </c>
      <c r="D127" s="1196"/>
      <c r="E127" s="1214"/>
      <c r="F127" s="242"/>
      <c r="G127" s="875">
        <f t="shared" ref="G127:Y127" si="138">G19+G56+G89+G106+G125</f>
        <v>17602623177</v>
      </c>
      <c r="H127" s="875">
        <f t="shared" si="138"/>
        <v>200000000</v>
      </c>
      <c r="I127" s="875">
        <f t="shared" si="138"/>
        <v>8727003733</v>
      </c>
      <c r="J127" s="875">
        <f t="shared" si="138"/>
        <v>98553232</v>
      </c>
      <c r="K127" s="875">
        <f t="shared" si="138"/>
        <v>2601016897</v>
      </c>
      <c r="L127" s="875">
        <f t="shared" si="138"/>
        <v>0</v>
      </c>
      <c r="M127" s="875">
        <f t="shared" si="138"/>
        <v>0</v>
      </c>
      <c r="N127" s="875">
        <f t="shared" si="138"/>
        <v>0</v>
      </c>
      <c r="O127" s="875">
        <f t="shared" si="138"/>
        <v>0</v>
      </c>
      <c r="P127" s="875">
        <f t="shared" si="138"/>
        <v>0</v>
      </c>
      <c r="Q127" s="875">
        <f t="shared" si="138"/>
        <v>140509069</v>
      </c>
      <c r="R127" s="875">
        <f t="shared" si="138"/>
        <v>1500000000</v>
      </c>
      <c r="S127" s="875">
        <f t="shared" si="138"/>
        <v>1142029623</v>
      </c>
      <c r="T127" s="875">
        <f t="shared" si="138"/>
        <v>0</v>
      </c>
      <c r="U127" s="875">
        <f t="shared" si="138"/>
        <v>1104833768</v>
      </c>
      <c r="V127" s="875">
        <f t="shared" si="138"/>
        <v>1262551657</v>
      </c>
      <c r="W127" s="875">
        <f t="shared" si="138"/>
        <v>0</v>
      </c>
      <c r="X127" s="875">
        <f t="shared" si="138"/>
        <v>0</v>
      </c>
      <c r="Y127" s="875">
        <f t="shared" si="138"/>
        <v>826125198</v>
      </c>
      <c r="AA127" s="238">
        <f>+AB127/G127</f>
        <v>0.26671135380176525</v>
      </c>
      <c r="AB127" s="875">
        <f>AB19+AB56+AB89+AB106+AB125</f>
        <v>4694819458</v>
      </c>
      <c r="AC127" s="875">
        <f t="shared" ref="AC127:AT127" si="139">AC19+AC56+AC89+AC106+AC125</f>
        <v>200000000</v>
      </c>
      <c r="AD127" s="875">
        <f t="shared" si="139"/>
        <v>1228431668</v>
      </c>
      <c r="AE127" s="875">
        <f t="shared" si="139"/>
        <v>0</v>
      </c>
      <c r="AF127" s="875">
        <f t="shared" si="139"/>
        <v>1268030827</v>
      </c>
      <c r="AG127" s="875">
        <f t="shared" si="139"/>
        <v>0</v>
      </c>
      <c r="AH127" s="875">
        <f t="shared" si="139"/>
        <v>0</v>
      </c>
      <c r="AI127" s="875">
        <f t="shared" si="139"/>
        <v>0</v>
      </c>
      <c r="AJ127" s="875">
        <f t="shared" si="139"/>
        <v>0</v>
      </c>
      <c r="AK127" s="875">
        <f t="shared" si="139"/>
        <v>0</v>
      </c>
      <c r="AL127" s="875">
        <f t="shared" si="139"/>
        <v>0</v>
      </c>
      <c r="AM127" s="875">
        <f t="shared" si="139"/>
        <v>450670855</v>
      </c>
      <c r="AN127" s="875">
        <f t="shared" si="139"/>
        <v>506089999</v>
      </c>
      <c r="AO127" s="875">
        <f t="shared" si="139"/>
        <v>0</v>
      </c>
      <c r="AP127" s="875">
        <f t="shared" si="139"/>
        <v>292365444</v>
      </c>
      <c r="AQ127" s="875">
        <f t="shared" si="139"/>
        <v>512800534</v>
      </c>
      <c r="AR127" s="875">
        <f t="shared" si="139"/>
        <v>0</v>
      </c>
      <c r="AS127" s="875">
        <f t="shared" si="139"/>
        <v>0</v>
      </c>
      <c r="AT127" s="875">
        <f t="shared" si="139"/>
        <v>236430131</v>
      </c>
      <c r="AU127" s="950">
        <f>1-AA127</f>
        <v>0.73328864619823475</v>
      </c>
      <c r="AV127" s="875">
        <f t="shared" ref="AV127:BN127" si="140">AV19+AV56+AV89+AV106+AV125</f>
        <v>12907803719</v>
      </c>
      <c r="AW127" s="875">
        <f t="shared" si="140"/>
        <v>0</v>
      </c>
      <c r="AX127" s="875">
        <f t="shared" si="140"/>
        <v>7498572065</v>
      </c>
      <c r="AY127" s="875">
        <f t="shared" si="140"/>
        <v>98553232</v>
      </c>
      <c r="AZ127" s="875">
        <f t="shared" si="140"/>
        <v>1332986070</v>
      </c>
      <c r="BA127" s="875">
        <f t="shared" si="140"/>
        <v>0</v>
      </c>
      <c r="BB127" s="875">
        <f t="shared" si="140"/>
        <v>0</v>
      </c>
      <c r="BC127" s="875">
        <f t="shared" si="140"/>
        <v>0</v>
      </c>
      <c r="BD127" s="875">
        <f t="shared" si="140"/>
        <v>0</v>
      </c>
      <c r="BE127" s="875">
        <f t="shared" si="140"/>
        <v>0</v>
      </c>
      <c r="BF127" s="875">
        <f t="shared" si="140"/>
        <v>140509069</v>
      </c>
      <c r="BG127" s="875">
        <f t="shared" si="140"/>
        <v>1049329145</v>
      </c>
      <c r="BH127" s="875">
        <f t="shared" si="140"/>
        <v>635939624</v>
      </c>
      <c r="BI127" s="875">
        <f t="shared" si="140"/>
        <v>0</v>
      </c>
      <c r="BJ127" s="875">
        <f t="shared" si="140"/>
        <v>812468324</v>
      </c>
      <c r="BK127" s="875">
        <f t="shared" si="140"/>
        <v>749751123</v>
      </c>
      <c r="BL127" s="875">
        <f t="shared" si="140"/>
        <v>0</v>
      </c>
      <c r="BM127" s="875">
        <f t="shared" si="140"/>
        <v>0</v>
      </c>
      <c r="BN127" s="875">
        <f t="shared" si="140"/>
        <v>589695067</v>
      </c>
      <c r="BO127" s="950">
        <f>+BP127/G127</f>
        <v>7.193905585927661E-2</v>
      </c>
      <c r="BP127" s="875">
        <f t="shared" ref="BP127:DB127" si="141">BP19+BP56+BP89+BP106+BP125</f>
        <v>1266316092</v>
      </c>
      <c r="BQ127" s="875">
        <f t="shared" si="141"/>
        <v>0</v>
      </c>
      <c r="BR127" s="875">
        <f t="shared" si="141"/>
        <v>303812128</v>
      </c>
      <c r="BS127" s="875">
        <f t="shared" si="141"/>
        <v>0</v>
      </c>
      <c r="BT127" s="875">
        <f t="shared" si="141"/>
        <v>414920050</v>
      </c>
      <c r="BU127" s="875">
        <f t="shared" si="141"/>
        <v>0</v>
      </c>
      <c r="BV127" s="875">
        <f t="shared" si="141"/>
        <v>0</v>
      </c>
      <c r="BW127" s="875">
        <f t="shared" si="141"/>
        <v>0</v>
      </c>
      <c r="BX127" s="875">
        <f t="shared" si="141"/>
        <v>0</v>
      </c>
      <c r="BY127" s="875">
        <f t="shared" si="141"/>
        <v>0</v>
      </c>
      <c r="BZ127" s="875">
        <f t="shared" si="141"/>
        <v>0</v>
      </c>
      <c r="CA127" s="875">
        <f t="shared" si="141"/>
        <v>167835046</v>
      </c>
      <c r="CB127" s="875">
        <f t="shared" si="141"/>
        <v>156363852</v>
      </c>
      <c r="CC127" s="875">
        <f t="shared" si="141"/>
        <v>0</v>
      </c>
      <c r="CD127" s="875">
        <f t="shared" si="141"/>
        <v>24450413</v>
      </c>
      <c r="CE127" s="875">
        <f t="shared" si="141"/>
        <v>32981961</v>
      </c>
      <c r="CF127" s="875">
        <f t="shared" si="141"/>
        <v>0</v>
      </c>
      <c r="CG127" s="875">
        <f t="shared" si="141"/>
        <v>0</v>
      </c>
      <c r="CH127" s="875">
        <f t="shared" si="141"/>
        <v>165952642</v>
      </c>
      <c r="CI127" s="875">
        <f t="shared" si="141"/>
        <v>37.718832588943911</v>
      </c>
      <c r="CJ127" s="875">
        <f t="shared" si="141"/>
        <v>16336307085</v>
      </c>
      <c r="CK127" s="875">
        <f t="shared" si="141"/>
        <v>200000000</v>
      </c>
      <c r="CL127" s="875">
        <f t="shared" si="141"/>
        <v>8423191605</v>
      </c>
      <c r="CM127" s="875">
        <f t="shared" si="141"/>
        <v>98553232</v>
      </c>
      <c r="CN127" s="875">
        <f t="shared" si="141"/>
        <v>2186096847</v>
      </c>
      <c r="CO127" s="875">
        <f t="shared" si="141"/>
        <v>0</v>
      </c>
      <c r="CP127" s="875">
        <f t="shared" si="141"/>
        <v>0</v>
      </c>
      <c r="CQ127" s="875">
        <f t="shared" si="141"/>
        <v>0</v>
      </c>
      <c r="CR127" s="875">
        <f t="shared" si="141"/>
        <v>0</v>
      </c>
      <c r="CS127" s="875">
        <f t="shared" si="141"/>
        <v>0</v>
      </c>
      <c r="CT127" s="875">
        <f t="shared" si="141"/>
        <v>140509069</v>
      </c>
      <c r="CU127" s="875">
        <f t="shared" si="141"/>
        <v>1332164954</v>
      </c>
      <c r="CV127" s="875">
        <f t="shared" si="141"/>
        <v>985665771</v>
      </c>
      <c r="CW127" s="875">
        <f t="shared" si="141"/>
        <v>0</v>
      </c>
      <c r="CX127" s="875">
        <f t="shared" si="141"/>
        <v>1080383355</v>
      </c>
      <c r="CY127" s="875">
        <f t="shared" si="141"/>
        <v>1229569696</v>
      </c>
      <c r="CZ127" s="875">
        <f t="shared" si="141"/>
        <v>0</v>
      </c>
      <c r="DA127" s="875">
        <f t="shared" si="141"/>
        <v>0</v>
      </c>
      <c r="DB127" s="875">
        <f t="shared" si="141"/>
        <v>660172556</v>
      </c>
    </row>
    <row r="128" spans="1:106" ht="5.25" customHeight="1" x14ac:dyDescent="0.25">
      <c r="C128" s="118"/>
      <c r="D128" s="118"/>
      <c r="E128" s="123"/>
      <c r="F128" s="123"/>
      <c r="G128" s="961"/>
      <c r="H128" s="961"/>
      <c r="I128" s="978"/>
      <c r="J128" s="961"/>
      <c r="K128" s="122"/>
      <c r="L128" s="122"/>
      <c r="M128" s="122"/>
      <c r="N128" s="122"/>
      <c r="O128" s="122"/>
      <c r="P128" s="122"/>
      <c r="Q128" s="122"/>
      <c r="R128" s="122"/>
      <c r="S128" s="122"/>
      <c r="T128" s="122"/>
      <c r="U128" s="122"/>
      <c r="V128" s="122"/>
      <c r="W128" s="122"/>
      <c r="X128" s="122"/>
      <c r="Y128" s="122"/>
      <c r="AA128" s="239"/>
      <c r="AB128" s="148"/>
      <c r="AC128" s="148"/>
      <c r="AD128" s="148"/>
      <c r="AE128" s="148"/>
      <c r="AF128" s="122"/>
      <c r="AG128" s="122"/>
      <c r="AH128" s="122"/>
      <c r="AI128" s="122"/>
      <c r="AJ128" s="122"/>
      <c r="AK128" s="122"/>
      <c r="AL128" s="122"/>
      <c r="AM128" s="122"/>
      <c r="AN128" s="122"/>
      <c r="AO128" s="122"/>
      <c r="AP128" s="122"/>
      <c r="AQ128" s="122"/>
      <c r="AR128" s="122"/>
      <c r="AS128" s="122"/>
      <c r="AT128" s="122"/>
      <c r="AU128" s="239"/>
      <c r="AV128" s="148"/>
      <c r="AW128" s="148"/>
      <c r="AX128" s="148"/>
      <c r="AY128" s="148"/>
      <c r="AZ128" s="207"/>
      <c r="BA128" s="207"/>
      <c r="BB128" s="207"/>
      <c r="BC128" s="207"/>
      <c r="BD128" s="207"/>
      <c r="BE128" s="207"/>
      <c r="BF128" s="207"/>
      <c r="BG128" s="207"/>
      <c r="BH128" s="207"/>
      <c r="BI128" s="207"/>
      <c r="BJ128" s="207"/>
      <c r="BK128" s="207"/>
      <c r="BL128" s="207"/>
      <c r="BM128" s="207"/>
      <c r="BN128" s="207"/>
      <c r="BO128" s="239"/>
      <c r="BP128" s="1022"/>
      <c r="BQ128" s="169"/>
      <c r="BR128" s="169"/>
      <c r="BS128" s="169"/>
      <c r="BT128" s="122"/>
      <c r="BU128" s="122"/>
      <c r="BV128" s="122"/>
      <c r="BW128" s="122"/>
      <c r="BX128" s="122"/>
      <c r="BY128" s="122"/>
      <c r="BZ128" s="122"/>
      <c r="CA128" s="122"/>
      <c r="CB128" s="122"/>
      <c r="CC128" s="122"/>
      <c r="CD128" s="122"/>
      <c r="CE128" s="122"/>
      <c r="CF128" s="122"/>
      <c r="CG128" s="122"/>
      <c r="CH128" s="122"/>
      <c r="CI128" s="1005"/>
      <c r="CJ128" s="1018"/>
      <c r="CK128" s="148"/>
      <c r="CL128" s="148"/>
      <c r="CM128" s="148"/>
      <c r="CN128" s="207"/>
      <c r="CO128" s="207"/>
      <c r="CP128" s="207"/>
      <c r="CQ128" s="207"/>
      <c r="CR128" s="207"/>
      <c r="CS128" s="207"/>
      <c r="CT128" s="207"/>
      <c r="CU128" s="207"/>
      <c r="CV128" s="207"/>
      <c r="CW128" s="207"/>
      <c r="CX128" s="207"/>
      <c r="CY128" s="207"/>
      <c r="CZ128" s="207"/>
      <c r="DA128" s="207"/>
      <c r="DB128" s="207"/>
    </row>
    <row r="129" spans="3:106" ht="16.5" customHeight="1" x14ac:dyDescent="0.25">
      <c r="C129" s="1024"/>
      <c r="D129" s="1060" t="s">
        <v>3753</v>
      </c>
      <c r="E129" s="239">
        <v>111</v>
      </c>
      <c r="F129" s="133"/>
      <c r="G129" s="951">
        <f>SUMIF($E$4:$E$124,"111",$G$4:$G$124)</f>
        <v>3514066034</v>
      </c>
      <c r="H129" s="216">
        <f>SUMIF($E$4:$E$125,"111",$H$4:$H$125)</f>
        <v>0</v>
      </c>
      <c r="I129" s="216">
        <f>SUMIF($E$4:$E$125,"111",$I$4:$I$125)</f>
        <v>3247003733</v>
      </c>
      <c r="J129" s="951">
        <f>SUMIF($E$4:$E$124,"111",$J$4:$J$124)</f>
        <v>98553232</v>
      </c>
      <c r="K129" s="133">
        <f>SUMIF($E$4:$E$125,"111",$K$4:$K$125)</f>
        <v>0</v>
      </c>
      <c r="L129" s="133">
        <f>SUMIF($E$4:$E$124,"111",$L$4:$L$124)</f>
        <v>0</v>
      </c>
      <c r="M129" s="133">
        <f>SUMIF($E$4:$E$124,"111",$M$4:$M$124)</f>
        <v>0</v>
      </c>
      <c r="N129" s="133">
        <f>SUMIF($E$4:$E$124,"111",$N$4:$N$124)</f>
        <v>0</v>
      </c>
      <c r="O129" s="133">
        <f>SUMIF($E$4:$E$124,"111",$O$4:$O$124)</f>
        <v>0</v>
      </c>
      <c r="P129" s="133">
        <f>SUMIF($E$4:$E$124,"111",$P$4:$P$124)</f>
        <v>0</v>
      </c>
      <c r="Q129" s="133">
        <f>SUMIF($E$4:$E$124,"111",$Q$4:$Q$124)</f>
        <v>140509069</v>
      </c>
      <c r="R129" s="133">
        <f>SUMIF($E$4:$E$124,"111",$R$4:$R$124)</f>
        <v>0</v>
      </c>
      <c r="S129" s="133">
        <f>SUMIF($E$4:$E$124,"111",$S$4:$S$124)</f>
        <v>0</v>
      </c>
      <c r="T129" s="133">
        <f>SUMIF($E$4:$E$124,"111",$T$4:$T$124)</f>
        <v>0</v>
      </c>
      <c r="U129" s="133">
        <f>SUMIF($E$4:$E$124,"111",$U$4:$U$124)</f>
        <v>0</v>
      </c>
      <c r="V129" s="133">
        <f>SUMIF($E$4:$E$124,"111",$V$4:$V$124)</f>
        <v>0</v>
      </c>
      <c r="W129" s="133">
        <f>SUMIF($E$4:$E$124,"111",$W$4:$W$124)</f>
        <v>0</v>
      </c>
      <c r="X129" s="133">
        <f>SUMIF($E$4:$E$124,"111",$X$4:$X$124)</f>
        <v>0</v>
      </c>
      <c r="Y129" s="133">
        <f>SUMIF($E$4:$E$124,"111",$Y$4:$Y$124)</f>
        <v>28000000</v>
      </c>
      <c r="AA129" s="946">
        <f t="shared" ref="AA129:AA137" si="142">+AB129/G129</f>
        <v>3.830220909275036E-2</v>
      </c>
      <c r="AB129" s="218">
        <f t="shared" ref="AB129:AB134" si="143">SUM(AC129:AT129)</f>
        <v>134596492</v>
      </c>
      <c r="AC129" s="951">
        <f>SUMIF($E$4:$E$124,"111",$AC$4:$AC$124)</f>
        <v>0</v>
      </c>
      <c r="AD129" s="951">
        <f>SUMIF($E$4:$E$124,"111",$AD$4:$AD$124)</f>
        <v>134596492</v>
      </c>
      <c r="AE129" s="951">
        <f>SUMIF($E$4:$E$124,"111",$AE$4:$AE$124)</f>
        <v>0</v>
      </c>
      <c r="AF129" s="951">
        <f>SUMIF($E$4:$E$124,"111",$AF$4:$AF$124)</f>
        <v>0</v>
      </c>
      <c r="AG129" s="951">
        <f>SUMIF($E$4:$E$124,"111",$AG$4:$AG$124)</f>
        <v>0</v>
      </c>
      <c r="AH129" s="951">
        <f>SUMIF($E$4:$E$124,"111",$AH$4:$AH$124)</f>
        <v>0</v>
      </c>
      <c r="AI129" s="951">
        <f>SUMIF($E$4:$E$124,"111",$AI$4:$AI$124)</f>
        <v>0</v>
      </c>
      <c r="AJ129" s="951">
        <f>SUMIF($E$4:$E$124,"111",$AJ$4:$AJ$124)</f>
        <v>0</v>
      </c>
      <c r="AK129" s="951">
        <f>SUMIF($E$4:$E$124,"111",$AK$4:$AK$124)</f>
        <v>0</v>
      </c>
      <c r="AL129" s="951">
        <f>SUMIF($E$4:$E$124,"111",$AL$4:$AL$124)</f>
        <v>0</v>
      </c>
      <c r="AM129" s="951">
        <f>SUMIF($E$4:$E$124,"111",$AM$4:$AM$124)</f>
        <v>0</v>
      </c>
      <c r="AN129" s="951">
        <f>SUMIF($E$4:$E$124,"111",$AN$4:$AN$124)</f>
        <v>0</v>
      </c>
      <c r="AO129" s="951">
        <f>SUMIF($E$4:$E$124,"111",$AO$4:$AO$124)</f>
        <v>0</v>
      </c>
      <c r="AP129" s="951">
        <f>SUMIF($E$4:$E$124,"111",$AP$4:$AP$124)</f>
        <v>0</v>
      </c>
      <c r="AQ129" s="951">
        <f>SUMIF($E$4:$E$124,"111",$AP$4:$AP$124)</f>
        <v>0</v>
      </c>
      <c r="AR129" s="951">
        <f>SUMIF($E$4:$E$124,"111",$AR$4:$AR$124)</f>
        <v>0</v>
      </c>
      <c r="AS129" s="951">
        <f>SUMIF($E$4:$E$124,"111",$AS$4:$AS$124)</f>
        <v>0</v>
      </c>
      <c r="AT129" s="951">
        <f>SUMIF($E$4:$E$124,"111",$AT$4:$AT$124)</f>
        <v>0</v>
      </c>
      <c r="AU129" s="950">
        <f t="shared" ref="AU129:AU137" si="144">1-AA129</f>
        <v>0.96169779090724961</v>
      </c>
      <c r="AV129" s="149">
        <f t="shared" ref="AV129:AV134" si="145">SUM(AW129:BN129)</f>
        <v>3379469542</v>
      </c>
      <c r="AW129" s="953">
        <f>SUMIF($E$4:$E$124,"111",$AW$4:$AW$124)</f>
        <v>0</v>
      </c>
      <c r="AX129" s="953">
        <f>SUMIF($E$4:$E$124,"111",$AX$4:$AX$124)</f>
        <v>3112407241</v>
      </c>
      <c r="AY129" s="953">
        <f>SUMIF($E$4:$E$124,"111",$AY$4:$AY$124)</f>
        <v>98553232</v>
      </c>
      <c r="AZ129" s="953">
        <f>SUMIF($E$4:$E$124,"111",$AZ$4:$AZ$124)</f>
        <v>0</v>
      </c>
      <c r="BA129" s="953">
        <f>SUMIF($E$4:$E$124,"111",$BA$4:$BA$124)</f>
        <v>0</v>
      </c>
      <c r="BB129" s="953">
        <f>SUMIF($E$4:$E$124,"111",$BB$4:$BB$124)</f>
        <v>0</v>
      </c>
      <c r="BC129" s="953">
        <f>SUMIF($E$4:$E$125,"111",$BC$4:$BC$125)</f>
        <v>0</v>
      </c>
      <c r="BD129" s="953">
        <f>SUMIF($E$4:$E$124,"111",$BD$4:$BD$124)</f>
        <v>0</v>
      </c>
      <c r="BE129" s="953">
        <f>SUMIF($E$4:$E$124,"111",$BE$4:$BE$124)</f>
        <v>0</v>
      </c>
      <c r="BF129" s="953">
        <f>SUMIF($E$4:$E$124,"111",$BF$4:$BF$124)</f>
        <v>140509069</v>
      </c>
      <c r="BG129" s="953">
        <f>SUMIF($E$4:$E$124,"111",$BG$4:$BG$124)</f>
        <v>0</v>
      </c>
      <c r="BH129" s="953">
        <f>SUMIF($E$4:$E$124,"111",$BH$4:$BH$124)</f>
        <v>0</v>
      </c>
      <c r="BI129" s="953">
        <f>SUMIF($E$4:$E$124,"111",$BI$4:$BI$124)</f>
        <v>0</v>
      </c>
      <c r="BJ129" s="953">
        <f>SUMIF($E$4:$E$124,"111",$BJ$4:$BJ$124)</f>
        <v>0</v>
      </c>
      <c r="BK129" s="953">
        <f>SUMIF($E$4:$E$124,"111",$BK$4:$BK$124)</f>
        <v>0</v>
      </c>
      <c r="BL129" s="953">
        <f>SUMIF($E$4:$E$124,"111",$BL$4:$BL$124)</f>
        <v>0</v>
      </c>
      <c r="BM129" s="953">
        <f>SUMIF($E$4:$E$124,"111",$BM$4:$BM$124)</f>
        <v>0</v>
      </c>
      <c r="BN129" s="956">
        <f>SUMIF($E$4:$E$124,"111",$BN$4:$BN$124)</f>
        <v>28000000</v>
      </c>
      <c r="BO129" s="959">
        <f t="shared" ref="BO129:BO137" si="146">+BP129/G129</f>
        <v>0</v>
      </c>
      <c r="BP129" s="944">
        <f t="shared" ref="BP129:BP134" si="147">SUM(BQ129:CH129)</f>
        <v>0</v>
      </c>
      <c r="BQ129" s="951">
        <f>SUMIF($E$4:$E$124,"111",$BQ$4:$BQ$124)</f>
        <v>0</v>
      </c>
      <c r="BR129" s="951">
        <f>SUMIF($E$4:$E$124,"111",$BR$4:$BR$124)</f>
        <v>0</v>
      </c>
      <c r="BS129" s="951">
        <f>SUMIF($E$4:$E$124,"111",$BS$4:$BS$124)</f>
        <v>0</v>
      </c>
      <c r="BT129" s="951">
        <f>SUMIF($E$4:$E$124,"111",$BT$4:$BT$124)</f>
        <v>0</v>
      </c>
      <c r="BU129" s="951">
        <f>SUMIF($E$4:$E$124,"111",$BU$4:$BU$124)</f>
        <v>0</v>
      </c>
      <c r="BV129" s="951">
        <f>SUMIF($E$4:$E$124,"111",$BV$4:$BV$124)</f>
        <v>0</v>
      </c>
      <c r="BW129" s="951">
        <f>SUMIF($E$4:$E$124,"111",$BW$4:$BW$124)</f>
        <v>0</v>
      </c>
      <c r="BX129" s="951">
        <f>SUMIF($E$4:$E$124,"111",$BX$4:$BX$124)</f>
        <v>0</v>
      </c>
      <c r="BY129" s="951">
        <f>SUMIF($E$4:$E$124,"111",$BY$4:$BY$124)</f>
        <v>0</v>
      </c>
      <c r="BZ129" s="951">
        <f>SUMIF($E$4:$E$124,"111",$BZ$4:$BZ$124)</f>
        <v>0</v>
      </c>
      <c r="CA129" s="951">
        <f>SUMIF($E$4:$E$124,"111",$CA$4:$CA$124)</f>
        <v>0</v>
      </c>
      <c r="CB129" s="951">
        <f>SUMIF($E$4:$E$124,"111",$CB$4:$CB$124)</f>
        <v>0</v>
      </c>
      <c r="CC129" s="951">
        <f>SUMIF($E$4:$E$124,"111",$CC$4:$CC$124)</f>
        <v>0</v>
      </c>
      <c r="CD129" s="951">
        <f>SUMIF($E$4:$E$124,"111",$CD$4:$CD$124)</f>
        <v>0</v>
      </c>
      <c r="CE129" s="951">
        <f>SUMIF($E$4:$E$124,"111",$CE$4:$CE$124)</f>
        <v>0</v>
      </c>
      <c r="CF129" s="951">
        <f>SUMIF($E$4:$E$124,"111",$CF$4:$CF$124)</f>
        <v>0</v>
      </c>
      <c r="CG129" s="951">
        <f>SUMIF($E$4:$E$124,"111",$CG$4:$CG$124)</f>
        <v>0</v>
      </c>
      <c r="CH129" s="952">
        <f>SUMIF($E$4:$E$124,"111",$CH$4:$CH$124)</f>
        <v>0</v>
      </c>
      <c r="CI129" s="1005">
        <f t="shared" ref="CI129:CI137" si="148">1-BO129</f>
        <v>1</v>
      </c>
      <c r="CJ129" s="149">
        <f t="shared" ref="CJ129:CJ134" si="149">SUM(CK129:DB129)</f>
        <v>3514066034</v>
      </c>
      <c r="CK129" s="953">
        <f>SUMIF($E$4:$E$124,"111",$CK$4:$CK$124)</f>
        <v>0</v>
      </c>
      <c r="CL129" s="953">
        <f>SUMIF($E$4:$E$124,"111",$CL$4:$CL$124)</f>
        <v>3247003733</v>
      </c>
      <c r="CM129" s="953">
        <f>SUMIF($E$4:$E$124,"111",$CM$4:$CM$124)</f>
        <v>98553232</v>
      </c>
      <c r="CN129" s="953">
        <f>SUMIF($E$4:$E$124,"111",$CN$4:$CN$124)</f>
        <v>0</v>
      </c>
      <c r="CO129" s="953">
        <f>SUMIF($E$4:$E$124,"111",$CO$4:$CO$124)</f>
        <v>0</v>
      </c>
      <c r="CP129" s="953">
        <f>SUMIF($E$4:$E$124,"111",$CP$4:$CP$124)</f>
        <v>0</v>
      </c>
      <c r="CQ129" s="208">
        <f>SUMIF($E$4:$E$124,"111",$CQ$4:$CQ$124)</f>
        <v>0</v>
      </c>
      <c r="CR129" s="208">
        <f>SUMIF($E$4:$E$124,"111",$CR$4:$CR$124)</f>
        <v>0</v>
      </c>
      <c r="CS129" s="208">
        <f>SUMIF($E$4:$E$124,"111",$CS$4:$CS$124)</f>
        <v>0</v>
      </c>
      <c r="CT129" s="208">
        <f>SUMIF($E$4:$E$124,"111",$CT$4:$CT$124)</f>
        <v>140509069</v>
      </c>
      <c r="CU129" s="208">
        <f>SUMIF($E$4:$E$124,"111",$CU$4:$CU$124)</f>
        <v>0</v>
      </c>
      <c r="CV129" s="208">
        <f>SUMIF($E$4:$E$124,"111",$CV$4:$CV$124)</f>
        <v>0</v>
      </c>
      <c r="CW129" s="208">
        <f>SUMIF($E$4:$E$124,"111",$CW$4:$CW$124)</f>
        <v>0</v>
      </c>
      <c r="CX129" s="208">
        <f>SUMIF($E$4:$E$124,"111",$CX$4:$CX$124)</f>
        <v>0</v>
      </c>
      <c r="CY129" s="208">
        <f>SUMIF($E$4:$E$124,"111",$CY$4:$CY$124)</f>
        <v>0</v>
      </c>
      <c r="CZ129" s="208">
        <f>SUMIF($E$4:$E$124,"111",$CZ$4:$CZ$124)</f>
        <v>0</v>
      </c>
      <c r="DA129" s="208">
        <f>SUMIF($E$4:$E$124,"111",$DA$4:$DA$124)</f>
        <v>0</v>
      </c>
      <c r="DB129" s="208">
        <f>SUMIF($E$4:$E$124,"111",$DB$4:$DB$124)</f>
        <v>28000000</v>
      </c>
    </row>
    <row r="130" spans="3:106" ht="18" customHeight="1" x14ac:dyDescent="0.25">
      <c r="C130" s="986"/>
      <c r="D130" s="1060" t="s">
        <v>4433</v>
      </c>
      <c r="E130" s="239">
        <v>211</v>
      </c>
      <c r="F130" s="133"/>
      <c r="G130" s="951">
        <f>SUMIF($E$4:$E$124,"211",$G$4:$G$124)</f>
        <v>4145661688</v>
      </c>
      <c r="H130" s="216">
        <f>SUMIF($E$4:$E$125,"211",$H$4:$H$125)</f>
        <v>0</v>
      </c>
      <c r="I130" s="216">
        <f>SUMIF($E$4:$E$125,"211",$I$4:$I$125)</f>
        <v>3570000000</v>
      </c>
      <c r="J130" s="951">
        <f>SUMIF($E$4:$E$124,"211",$J$4:$J$124)</f>
        <v>0</v>
      </c>
      <c r="K130" s="133">
        <f>SUMIF($E$4:$E$124,"211",$K$4:$K$124)</f>
        <v>0</v>
      </c>
      <c r="L130" s="133">
        <f>SUMIF($E$4:$E$124,"211",$L$4:$L$124)</f>
        <v>0</v>
      </c>
      <c r="M130" s="133">
        <f>SUMIF($E$4:$E$124,"211",$M$4:$M$124)</f>
        <v>0</v>
      </c>
      <c r="N130" s="133">
        <f>SUMIF($E$4:$E$124,"211",$N$4:$N$124)</f>
        <v>0</v>
      </c>
      <c r="O130" s="133">
        <f>SUMIF($E$4:$E$124,"211",$O$4:$O$124)</f>
        <v>0</v>
      </c>
      <c r="P130" s="133">
        <f>SUMIF($E$4:$E$124,"211",$P$4:$P$124)</f>
        <v>0</v>
      </c>
      <c r="Q130" s="133">
        <f>SUMIF($E$4:$E$124,"211",$Q$4:$Q$124)</f>
        <v>0</v>
      </c>
      <c r="R130" s="133">
        <f>SUMIF($E$4:$E$124,"211",$R$4:$R$124)</f>
        <v>0</v>
      </c>
      <c r="S130" s="133">
        <f>SUMIF($E$4:$E$124,"211",$S$4:$S$124)</f>
        <v>380000000</v>
      </c>
      <c r="T130" s="133">
        <f>SUMIF($E$4:$E$124,"211",$T$4:$T$124)</f>
        <v>0</v>
      </c>
      <c r="U130" s="133">
        <f>SUMIF($E$4:$E$124,"211",$U$4:$U$124)</f>
        <v>28735209</v>
      </c>
      <c r="V130" s="133">
        <f>SUMIF($E$4:$E$124,"211",$V$4:$V$124)</f>
        <v>0</v>
      </c>
      <c r="W130" s="133">
        <f>SUMIF($E$4:$E$124,"211",$W$4:$W$124)</f>
        <v>0</v>
      </c>
      <c r="X130" s="133">
        <f>SUMIF($E$4:$E$124,"211",$X$4:$X$124)</f>
        <v>0</v>
      </c>
      <c r="Y130" s="133">
        <f>SUMIF($E$4:$E$124,"211",$Y$4:$Y$124)</f>
        <v>166926479</v>
      </c>
      <c r="AA130" s="946">
        <f t="shared" si="142"/>
        <v>0.10132174586649484</v>
      </c>
      <c r="AB130" s="218">
        <f t="shared" si="143"/>
        <v>420045680</v>
      </c>
      <c r="AC130" s="951">
        <f>SUMIF($E$4:$E$124,"211",$AC$4:$AC$124)</f>
        <v>0</v>
      </c>
      <c r="AD130" s="951">
        <f>SUMIF($E$4:$E$124,"211",$AD$4:$AD$124)</f>
        <v>299045680</v>
      </c>
      <c r="AE130" s="951">
        <f>SUMIF($E$4:$E$124,"211",$AE$4:$AE$124)</f>
        <v>0</v>
      </c>
      <c r="AF130" s="951">
        <f>SUMIF($E$4:$E$124,"211",$AF$4:$AF$124)</f>
        <v>0</v>
      </c>
      <c r="AG130" s="951">
        <f>SUMIF($E$4:$E$124,"211",$AG$4:$AG$124)</f>
        <v>0</v>
      </c>
      <c r="AH130" s="951">
        <f>SUMIF($E$4:$E$124,"211",$AH$4:$AH$124)</f>
        <v>0</v>
      </c>
      <c r="AI130" s="951">
        <f>SUMIF($E$4:$E$124,"211",$AI$4:$AI$124)</f>
        <v>0</v>
      </c>
      <c r="AJ130" s="951">
        <f>SUMIF($E$4:$E$124,"211",$AJ$4:$AJ$124)</f>
        <v>0</v>
      </c>
      <c r="AK130" s="951">
        <f>SUMIF($E$4:$E$124,"211",$AK$4:$AK$124)</f>
        <v>0</v>
      </c>
      <c r="AL130" s="951">
        <f>SUMIF($E$4:$E$124,"211",$AL$4:$AL$124)</f>
        <v>0</v>
      </c>
      <c r="AM130" s="951">
        <f>SUMIF($E$4:$E$124,"211",$AM$4:$AM$124)</f>
        <v>0</v>
      </c>
      <c r="AN130" s="951">
        <f>SUMIF($E$4:$E$124,"211",$AN$4:$AN$124)</f>
        <v>120000000</v>
      </c>
      <c r="AO130" s="951">
        <f>SUMIF($E$4:$E$124,"211",$AO$4:$AO$124)</f>
        <v>0</v>
      </c>
      <c r="AP130" s="951">
        <f>SUMIF($E$4:$E$124,"211",$AP$4:$AP$124)</f>
        <v>0</v>
      </c>
      <c r="AQ130" s="951">
        <f>SUMIF($E$4:$E$124,"211",$AQ$4:$AQ$124)</f>
        <v>0</v>
      </c>
      <c r="AR130" s="951">
        <f>SUMIF($E$4:$E$124,"211",$AR$4:$AR$124)</f>
        <v>0</v>
      </c>
      <c r="AS130" s="951">
        <f>SUMIF($E$4:$E$124,"211",$AS$4:$AS$124)</f>
        <v>0</v>
      </c>
      <c r="AT130" s="951">
        <f>SUMIF($E$4:$E$124,"211",$AT$4:$AT$124)</f>
        <v>1000000</v>
      </c>
      <c r="AU130" s="950">
        <f t="shared" si="144"/>
        <v>0.89867825413350522</v>
      </c>
      <c r="AV130" s="149">
        <f t="shared" si="145"/>
        <v>3725616008</v>
      </c>
      <c r="AW130" s="953">
        <f>SUMIF($E$4:$E$124,"211",$AW$4:$AW$124)</f>
        <v>0</v>
      </c>
      <c r="AX130" s="953">
        <f>SUMIF($E$4:$E$124,"211",$AX$4:$AX$124)</f>
        <v>3270954320</v>
      </c>
      <c r="AY130" s="953">
        <f>SUMIF($E$4:$E$124,"211",$AY$4:$AY$124)</f>
        <v>0</v>
      </c>
      <c r="AZ130" s="953">
        <f>SUMIF($E$4:$E$124,"211",$AZ$4:$AZ$124)</f>
        <v>0</v>
      </c>
      <c r="BA130" s="953">
        <f>SUMIF($E$4:$E$124,"211",$BA$4:$BA$124)</f>
        <v>0</v>
      </c>
      <c r="BB130" s="953">
        <f>SUMIF($E$4:$E$124,"211",$BB$4:$BB$124)</f>
        <v>0</v>
      </c>
      <c r="BC130" s="953">
        <f>SUMIF($E$4:$E$124,"211",$BC$4:$BC$124)</f>
        <v>0</v>
      </c>
      <c r="BD130" s="953">
        <f>SUMIF($E$4:$E$124,"211",$BD$4:$BD$124)</f>
        <v>0</v>
      </c>
      <c r="BE130" s="953">
        <f>SUMIF($E$4:$E$124,"211",$BE$4:$BE$124)</f>
        <v>0</v>
      </c>
      <c r="BF130" s="953">
        <f>SUMIF($E$4:$E$124,"211",$BF$4:$BF$124)</f>
        <v>0</v>
      </c>
      <c r="BG130" s="953">
        <f>SUMIF($E$4:$E$124,"211",$BG$4:$BG$124)</f>
        <v>0</v>
      </c>
      <c r="BH130" s="953">
        <f>SUMIF($E$4:$E$124,"211",$BH$4:$BH$124)</f>
        <v>260000000</v>
      </c>
      <c r="BI130" s="953">
        <f>SUMIF($E$4:$E$124,"211",$BI$4:$BI$124)</f>
        <v>0</v>
      </c>
      <c r="BJ130" s="953">
        <f>SUMIF($E$4:$E$124,"211",$BJ$4:$BJ$124)</f>
        <v>28735209</v>
      </c>
      <c r="BK130" s="953">
        <f>SUMIF($E$4:$E$124,"211",$BK$4:$BK$124)</f>
        <v>0</v>
      </c>
      <c r="BL130" s="953">
        <f>SUMIF($E$4:$E$124,"211",$BL$4:$BL$124)</f>
        <v>0</v>
      </c>
      <c r="BM130" s="953">
        <f>SUMIF($E$4:$E$124,"211",$BM$4:$BM$124)</f>
        <v>0</v>
      </c>
      <c r="BN130" s="956">
        <f>SUMIF($E$4:$E$124,"211",$BN$4:$BN$124)</f>
        <v>165926479</v>
      </c>
      <c r="BO130" s="959">
        <f t="shared" si="146"/>
        <v>2.7808440166186565E-2</v>
      </c>
      <c r="BP130" s="944">
        <f t="shared" si="147"/>
        <v>115284385</v>
      </c>
      <c r="BQ130" s="951">
        <f>SUMIF($E$4:$E$124,"211",$BQ$4:$BQ$124)</f>
        <v>0</v>
      </c>
      <c r="BR130" s="951">
        <f>SUMIF($E$4:$E$124,"211",$BR$4:$BR$124)</f>
        <v>0</v>
      </c>
      <c r="BS130" s="951">
        <f>SUMIF($E$4:$E$124,"211",$BS$4:$BS$124)</f>
        <v>0</v>
      </c>
      <c r="BT130" s="951">
        <f>SUMIF($E$4:$E$124,"211",$BT$4:$BT$124)</f>
        <v>0</v>
      </c>
      <c r="BU130" s="951">
        <f>SUMIF($E$4:$E$124,"211",$BU$4:$BU$124)</f>
        <v>0</v>
      </c>
      <c r="BV130" s="951">
        <f>SUMIF($E$4:$E$124,"211",$BV$4:$BV$124)</f>
        <v>0</v>
      </c>
      <c r="BW130" s="951">
        <f>SUMIF($E$4:$E$124,"211",$BW$4:$BW$124)</f>
        <v>0</v>
      </c>
      <c r="BX130" s="951">
        <f>SUMIF($E$4:$E$124,"211",$BX$4:$BX$124)</f>
        <v>0</v>
      </c>
      <c r="BY130" s="951">
        <f>SUMIF($E$4:$E$124,"211",$BY$4:$BY$124)</f>
        <v>0</v>
      </c>
      <c r="BZ130" s="951">
        <f>SUMIF($E$4:$E$124,"211",$BZ$4:$BZ$124)</f>
        <v>0</v>
      </c>
      <c r="CA130" s="951">
        <f>SUMIF($E$4:$E$124,"211",$CA$4:$CA$124)</f>
        <v>0</v>
      </c>
      <c r="CB130" s="951">
        <f>SUMIF($E$4:$E$124,"211",$CB$4:$CB$124)</f>
        <v>115284385</v>
      </c>
      <c r="CC130" s="951">
        <f>SUMIF($E$4:$E$124,"211",$CC$4:$CC$124)</f>
        <v>0</v>
      </c>
      <c r="CD130" s="951">
        <f>SUMIF($E$4:$E$124,"211",$CD$4:$CD$124)</f>
        <v>0</v>
      </c>
      <c r="CE130" s="951">
        <f>SUMIF($E$4:$E$124,"211",$CE$4:$CE$124)</f>
        <v>0</v>
      </c>
      <c r="CF130" s="951">
        <f>SUMIF($E$4:$E$124,"211",$CF$4:$CF$124)</f>
        <v>0</v>
      </c>
      <c r="CG130" s="951">
        <f>SUMIF($E$4:$E$124,"211",$CG$4:$CG$124)</f>
        <v>0</v>
      </c>
      <c r="CH130" s="952">
        <f>SUMIF($E$4:$E$124,"211",$CH$4:$CH$124)</f>
        <v>0</v>
      </c>
      <c r="CI130" s="1005">
        <f t="shared" si="148"/>
        <v>0.97219155983381345</v>
      </c>
      <c r="CJ130" s="149">
        <f t="shared" ca="1" si="149"/>
        <v>4030377303</v>
      </c>
      <c r="CK130" s="953">
        <f ca="1">SUMIF($E$4:$E$125,"211",$CK$4:$CK$124)</f>
        <v>0</v>
      </c>
      <c r="CL130" s="953">
        <f>SUMIF($E$4:$E$124,"211",$CL$4:$CL$124)</f>
        <v>3570000000</v>
      </c>
      <c r="CM130" s="953">
        <f>SUMIF($E$4:$E$124,"211",$CM$4:$CM$124)</f>
        <v>0</v>
      </c>
      <c r="CN130" s="953">
        <f>SUMIF($E$4:$E$124,"211",$CN$4:$CN$124)</f>
        <v>0</v>
      </c>
      <c r="CO130" s="953">
        <f>SUMIF($E$4:$E$124,"211",$CO$4:$CO$124)</f>
        <v>0</v>
      </c>
      <c r="CP130" s="953">
        <f>SUMIF($E$4:$E$124,"211",$CP$4:$CP$124)</f>
        <v>0</v>
      </c>
      <c r="CQ130" s="208">
        <f>SUMIF($E$4:$E$124,"211",$CQ$4:$CQ$124)</f>
        <v>0</v>
      </c>
      <c r="CR130" s="208">
        <f>SUMIF($E$4:$E$124,"211",$CR$4:$CR$124)</f>
        <v>0</v>
      </c>
      <c r="CS130" s="208">
        <f>SUMIF($E$4:$E$124,"211",$CS$4:$CS$124)</f>
        <v>0</v>
      </c>
      <c r="CT130" s="208">
        <f>SUMIF($E$4:$E$124,"211",$CT$4:$CT$124)</f>
        <v>0</v>
      </c>
      <c r="CU130" s="208">
        <f>SUMIF($E$4:$E$124,"211",$CU$4:$CU$124)</f>
        <v>0</v>
      </c>
      <c r="CV130" s="208">
        <f>SUMIF($E$4:$E$124,"211",$CV$4:$CV$124)</f>
        <v>264715615</v>
      </c>
      <c r="CW130" s="208">
        <f>SUMIF($E$4:$E$124,"211",$CW$4:$CW$124)</f>
        <v>0</v>
      </c>
      <c r="CX130" s="208">
        <f>SUMIF($E$4:$E$124,"211",$CX$4:$CX$124)</f>
        <v>28735209</v>
      </c>
      <c r="CY130" s="208">
        <f>SUMIF($E$4:$E$124,"211",$CY$4:$CY$124)</f>
        <v>0</v>
      </c>
      <c r="CZ130" s="208">
        <f>SUMIF($E$4:$E$124,"211",$CZ$4:$CZ$124)</f>
        <v>0</v>
      </c>
      <c r="DA130" s="208">
        <f>SUMIF($E$4:$E$124,"211",$DA$4:$DA$124)</f>
        <v>0</v>
      </c>
      <c r="DB130" s="208">
        <f>SUMIF($E$4:$E$124,"211",$DB$4:$DB$124)</f>
        <v>166926479</v>
      </c>
    </row>
    <row r="131" spans="3:106" ht="16.5" customHeight="1" x14ac:dyDescent="0.25">
      <c r="C131" s="986"/>
      <c r="D131" s="1060" t="s">
        <v>674</v>
      </c>
      <c r="E131" s="239">
        <v>310</v>
      </c>
      <c r="F131" s="133"/>
      <c r="G131" s="951">
        <f>SUMIF($E$4:$E$124,"310",$G$4:$G$125)</f>
        <v>1093168096</v>
      </c>
      <c r="H131" s="216">
        <f>SUMIF($E$4:$E$124,"310",$H$4:$H$124)</f>
        <v>0</v>
      </c>
      <c r="I131" s="216">
        <f>SUMIF($E$4:$E$124,"310",$I$4:$I$124)</f>
        <v>400000000</v>
      </c>
      <c r="J131" s="951">
        <f>SUMIF($E$4:$E$124,"310",$J$4:$J$124)</f>
        <v>0</v>
      </c>
      <c r="K131" s="133">
        <f>SUMIF($E$4:$E$124,"310",$K$4:$K$124)</f>
        <v>638168096</v>
      </c>
      <c r="L131" s="133">
        <f>SUMIF($E$4:$E$124,"310",$L$4:$L$124)</f>
        <v>0</v>
      </c>
      <c r="M131" s="133">
        <f>SUMIF($E$4:$E$124,"310",$M$4:$M$124)</f>
        <v>0</v>
      </c>
      <c r="N131" s="133">
        <f>SUMIF($E$4:$E$124,"310",$N$4:$N$124)</f>
        <v>0</v>
      </c>
      <c r="O131" s="133">
        <f>SUMIF($E$4:$E$124,"310",$O$4:$O$124)</f>
        <v>0</v>
      </c>
      <c r="P131" s="133">
        <f>SUMIF($E$4:$E$124,"310",$P$4:$P$124)</f>
        <v>0</v>
      </c>
      <c r="Q131" s="133">
        <f>SUMIF($E$4:$E$124,"310",$Q$4:$Q$124)</f>
        <v>0</v>
      </c>
      <c r="R131" s="133">
        <f>SUMIF($E$4:$E$124,"310",$R$4:$R$124)</f>
        <v>0</v>
      </c>
      <c r="S131" s="133">
        <f>SUMIF($E$4:$E$124,"310",$S$4:$S$124)</f>
        <v>0</v>
      </c>
      <c r="T131" s="133">
        <f>SUMIF($E$4:$E$124,"310",$T$4:$T$124)</f>
        <v>0</v>
      </c>
      <c r="U131" s="133">
        <f>SUMIF($E$4:$E$124,"310",$U$4:$U$124)</f>
        <v>0</v>
      </c>
      <c r="V131" s="133">
        <f>SUMIF($E$4:$E$117,"310",$V$4:$V$117)</f>
        <v>0</v>
      </c>
      <c r="W131" s="133">
        <f>SUMIF($E$4:$E$124,"310",$W$4:$W$124)</f>
        <v>0</v>
      </c>
      <c r="X131" s="133">
        <f>SUMIF($E$4:$E$124,"310",$X$4:$X$124)</f>
        <v>0</v>
      </c>
      <c r="Y131" s="133">
        <f>SUMIF($E$4:$E$124,"310",$Y$4:$Y$124)</f>
        <v>55000000</v>
      </c>
      <c r="AA131" s="946">
        <f t="shared" si="142"/>
        <v>6.0570739525131548E-3</v>
      </c>
      <c r="AB131" s="943">
        <f t="shared" si="143"/>
        <v>6621400</v>
      </c>
      <c r="AC131" s="951">
        <f>SUMIF($E$4:$E$124,"310",$AC$4:$AC$124)</f>
        <v>0</v>
      </c>
      <c r="AD131" s="951">
        <f>SUMIF($E$4:$E$124,"310",$AD$4:$AD$124)</f>
        <v>6621400</v>
      </c>
      <c r="AE131" s="951">
        <f>SUMIF($E$4:$E$124,"310",$AE$4:$AE$124)</f>
        <v>0</v>
      </c>
      <c r="AF131" s="951">
        <f>SUMIF($E$4:$E$124,"310",$AF$4:$AF$124)</f>
        <v>0</v>
      </c>
      <c r="AG131" s="951">
        <f>SUMIF($E$4:$E$124,"310",$AG$4:$AG$124)</f>
        <v>0</v>
      </c>
      <c r="AH131" s="951">
        <f>SUMIF($E$4:$E$124,"310",$AH$4:$AH$124)</f>
        <v>0</v>
      </c>
      <c r="AI131" s="951">
        <f>SUMIF($E$4:$E$124,"310",$AI$4:$AI$124)</f>
        <v>0</v>
      </c>
      <c r="AJ131" s="951">
        <f>SUMIF($E$4:$E$124,"310",$AJ$4:$AJ$124)</f>
        <v>0</v>
      </c>
      <c r="AK131" s="951">
        <f>SUMIF($E$4:$E$117,"310",$AK$4:$AK$117)</f>
        <v>0</v>
      </c>
      <c r="AL131" s="951">
        <f>SUMIF($E$4:$E$124,"310",$AL$4:$AL$124)</f>
        <v>0</v>
      </c>
      <c r="AM131" s="951">
        <f>SUMIF($E$4:$E$124,"310",$AM$4:$AM$124)</f>
        <v>0</v>
      </c>
      <c r="AN131" s="951">
        <f>SUMIF($E$4:$E$124,"310",$AN$4:$AN$124)</f>
        <v>0</v>
      </c>
      <c r="AO131" s="951">
        <f>SUMIF($E$4:$E$124,"310",$AO$4:$AO$124)</f>
        <v>0</v>
      </c>
      <c r="AP131" s="951">
        <f>SUMIF($E$4:$E$124,"310",$AP$4:$AP$124)</f>
        <v>0</v>
      </c>
      <c r="AQ131" s="951">
        <f>SUMIF($E$4:$E$124,"310",$AQ$4:$AQ$124)</f>
        <v>0</v>
      </c>
      <c r="AR131" s="951">
        <f>SUMIF($E$4:$E$124,"310",$AR$4:$AR$124)</f>
        <v>0</v>
      </c>
      <c r="AS131" s="951">
        <f>SUMIF($E$4:$E$124,"310",$AS$4:$AS$124)</f>
        <v>0</v>
      </c>
      <c r="AT131" s="951">
        <f>SUMIF($E$4:$E$124,"310",$AT$4:$AT$124)</f>
        <v>0</v>
      </c>
      <c r="AU131" s="950">
        <f t="shared" si="144"/>
        <v>0.9939429260474868</v>
      </c>
      <c r="AV131" s="149">
        <f t="shared" si="145"/>
        <v>1086546696</v>
      </c>
      <c r="AW131" s="953">
        <f>SUMIF($E$4:$E$124,"310",$AW$4:$AW$124)</f>
        <v>0</v>
      </c>
      <c r="AX131" s="953">
        <f>SUMIF($E$4:$E$124,"310",$AX$4:$AX$124)</f>
        <v>393378600</v>
      </c>
      <c r="AY131" s="953">
        <f>SUMIF($E$4:$E$124,"310",$AY$4:$AY$124)</f>
        <v>0</v>
      </c>
      <c r="AZ131" s="953">
        <f>SUMIF($E$4:$E$124,"310",$AZ$4:$AZ$124)</f>
        <v>638168096</v>
      </c>
      <c r="BA131" s="953">
        <f>SUMIF($E$4:$E$124,"310",$BA$4:$BA$124)</f>
        <v>0</v>
      </c>
      <c r="BB131" s="953">
        <f>SUMIF($E$4:$E$124,"310",$BB$4:$BB$124)</f>
        <v>0</v>
      </c>
      <c r="BC131" s="953">
        <f>SUMIF($E$4:$E$124,"310",$BC$4:$BC$124)</f>
        <v>0</v>
      </c>
      <c r="BD131" s="953">
        <f>SUMIF($E$4:$E$124,"310",$BD$4:$BD$124)</f>
        <v>0</v>
      </c>
      <c r="BE131" s="953">
        <f>SUMIF($E$4:$E$124,"310",$BE$4:$BE$124)</f>
        <v>0</v>
      </c>
      <c r="BF131" s="953">
        <f>SUMIF($E$4:$E$124,"310",$BF$4:$BF$124)</f>
        <v>0</v>
      </c>
      <c r="BG131" s="953">
        <f>SUMIF($E$4:$E$124,"310",$BG$4:$BG$124)</f>
        <v>0</v>
      </c>
      <c r="BH131" s="953">
        <f>SUMIF($E$4:$E$124,"310",$BH$4:$BH$124)</f>
        <v>0</v>
      </c>
      <c r="BI131" s="953">
        <f>SUMIF($E$4:$E$124,"310",$BI$4:$BI$124)</f>
        <v>0</v>
      </c>
      <c r="BJ131" s="953">
        <f>SUMIF($E$4:$E$124,"310",$BJ$4:$BJ$124)</f>
        <v>0</v>
      </c>
      <c r="BK131" s="953">
        <f>SUMIF($E$4:$E$124,"310",$BK$4:$BK$124)</f>
        <v>0</v>
      </c>
      <c r="BL131" s="953">
        <f>SUMIF($E$4:$E$124,"310",$BL$4:$BL$124)</f>
        <v>0</v>
      </c>
      <c r="BM131" s="953">
        <f>SUMIF($E$4:$E$124,"310",$BM$4:$BM$124)</f>
        <v>0</v>
      </c>
      <c r="BN131" s="956">
        <f>SUMIF($E$4:$E$124,"310",$BN$4:$BN$124)</f>
        <v>55000000</v>
      </c>
      <c r="BO131" s="959">
        <f t="shared" si="146"/>
        <v>6.0570739525131548E-3</v>
      </c>
      <c r="BP131" s="944">
        <f t="shared" si="147"/>
        <v>6621400</v>
      </c>
      <c r="BQ131" s="951">
        <f>SUMIF($E$4:$E$124,"310",$BQ$4:$BQ$124)</f>
        <v>0</v>
      </c>
      <c r="BR131" s="951">
        <f>SUMIF($E$4:$E$124,"310",$BR$4:$BR$124)</f>
        <v>6621400</v>
      </c>
      <c r="BS131" s="951">
        <f>SUMIF($E$4:$E$124,"310",$BS$4:$BS$124)</f>
        <v>0</v>
      </c>
      <c r="BT131" s="951">
        <f>SUMIF($E$4:$E$124,"310",$BT$4:$BT$124)</f>
        <v>0</v>
      </c>
      <c r="BU131" s="951">
        <f>SUMIF($E$4:$E$124,"310",$BU$4:$BU$124)</f>
        <v>0</v>
      </c>
      <c r="BV131" s="951">
        <f>SUMIF($E$4:$E$124,"310",$BV$4:$BV$124)</f>
        <v>0</v>
      </c>
      <c r="BW131" s="951">
        <f>SUMIF($E$4:$E$124,"310",$BW$4:$BW$124)</f>
        <v>0</v>
      </c>
      <c r="BX131" s="951">
        <f>SUMIF($E$4:$E$124,"310",$BX$4:$BX$124)</f>
        <v>0</v>
      </c>
      <c r="BY131" s="951">
        <f>SUMIF($E$4:$E$124,"310",$BY$4:$BY$124)</f>
        <v>0</v>
      </c>
      <c r="BZ131" s="951">
        <f>SUMIF($E$4:$E$124,"310",$BZ$4:$BZ$124)</f>
        <v>0</v>
      </c>
      <c r="CA131" s="951">
        <f>SUMIF($E$4:$E$124,"310",$CA$4:$CA$124)</f>
        <v>0</v>
      </c>
      <c r="CB131" s="951">
        <f>SUMIF($E$4:$E$124,"310",$CB$4:$CB$124)</f>
        <v>0</v>
      </c>
      <c r="CC131" s="951">
        <f>SUMIF($E$4:$E$124,"310",$CC$4:$CC$124)</f>
        <v>0</v>
      </c>
      <c r="CD131" s="951">
        <f>SUMIF($E$4:$E$124,"310",$CD$4:$CD$124)</f>
        <v>0</v>
      </c>
      <c r="CE131" s="951">
        <f>SUMIF($E$4:$E$124,"310",$CE$4:$CE$124)</f>
        <v>0</v>
      </c>
      <c r="CF131" s="951">
        <f>SUMIF($E$4:$E$124,"310",$CF$4:$CF$124)</f>
        <v>0</v>
      </c>
      <c r="CG131" s="951">
        <f>SUMIF($E$4:$E$124,"310",$CG$4:$CG$124)</f>
        <v>0</v>
      </c>
      <c r="CH131" s="952">
        <f>SUMIF($E$4:$E$124,"310",$CH$4:$CH$124)</f>
        <v>0</v>
      </c>
      <c r="CI131" s="1005">
        <f t="shared" si="148"/>
        <v>0.9939429260474868</v>
      </c>
      <c r="CJ131" s="149">
        <f t="shared" si="149"/>
        <v>1086546696</v>
      </c>
      <c r="CK131" s="953">
        <f>SUMIF($E$4:$E$124,"310",$CK$4:$CK$124)</f>
        <v>0</v>
      </c>
      <c r="CL131" s="953">
        <f>SUMIF($E$4:$E$124,"310",$CL$4:$CL$124)</f>
        <v>393378600</v>
      </c>
      <c r="CM131" s="953">
        <f>SUMIF($E$4:$E$124,"310",$CM$4:$CM$124)</f>
        <v>0</v>
      </c>
      <c r="CN131" s="953">
        <f>SUMIF($E$4:$E$124,"310",$CN$4:$CN$124)</f>
        <v>638168096</v>
      </c>
      <c r="CO131" s="953">
        <f>SUMIF($E$4:$E$124,"310",$CO$4:$CO$124)</f>
        <v>0</v>
      </c>
      <c r="CP131" s="953">
        <f>SUMIF($E$4:$E$124,"310",$CP$4:$CP$124)</f>
        <v>0</v>
      </c>
      <c r="CQ131" s="208">
        <f>SUMIF($E$4:$E$124,"310",$CQ$4:$CQ$124)</f>
        <v>0</v>
      </c>
      <c r="CR131" s="208">
        <f>SUMIF($E$4:$E$124,"310",$CR$4:$CR$124)</f>
        <v>0</v>
      </c>
      <c r="CS131" s="208">
        <f>SUMIF($E$4:$E$124,"310",$CS$4:$CS$124)</f>
        <v>0</v>
      </c>
      <c r="CT131" s="208">
        <f>SUMIF($E$4:$E$124,"310",$CT$4:$CT$124)</f>
        <v>0</v>
      </c>
      <c r="CU131" s="208">
        <f>SUMIF($E$4:$E$124,"310",$CU$4:$CU$124)</f>
        <v>0</v>
      </c>
      <c r="CV131" s="208">
        <f>SUMIF($E$4:$E$124,"310",$CV$4:$CV$124)</f>
        <v>0</v>
      </c>
      <c r="CW131" s="208">
        <f>SUMIF($E$4:$E$124,"310",$CW$4:$CW$124)</f>
        <v>0</v>
      </c>
      <c r="CX131" s="208">
        <f>SUMIF($E$4:$E$124,"310",$CX$4:$CX$124)</f>
        <v>0</v>
      </c>
      <c r="CY131" s="208">
        <f>SUMIF($E$4:$E$124,"310",$CY$4:$CY$124)</f>
        <v>0</v>
      </c>
      <c r="CZ131" s="208">
        <f>SUMIF($E$4:$E$124,"310",$CZ$4:$CZ$124)</f>
        <v>0</v>
      </c>
      <c r="DA131" s="208">
        <f>SUMIF($E$4:$E$124,"310",$DA$4:$DA$124)</f>
        <v>0</v>
      </c>
      <c r="DB131" s="208">
        <f>SUMIF($E$4:$E$124,"310",$DB$4:$DB$124)</f>
        <v>55000000</v>
      </c>
    </row>
    <row r="132" spans="3:106" x14ac:dyDescent="0.25">
      <c r="C132" s="987"/>
      <c r="D132" s="1060" t="s">
        <v>443</v>
      </c>
      <c r="E132" s="239">
        <v>410</v>
      </c>
      <c r="F132" s="133"/>
      <c r="G132" s="951">
        <f>SUMIF($E$4:$E$124,"410",$G$4:$G$124)</f>
        <v>3986627198</v>
      </c>
      <c r="H132" s="216">
        <f>SUMIF($E$4:$E$124,"410",$H$4:$H$124)</f>
        <v>0</v>
      </c>
      <c r="I132" s="216">
        <f>SUMIF($E$4:$E$125,"410",$I$4:$I$125)</f>
        <v>1141831904</v>
      </c>
      <c r="J132" s="951">
        <f>SUMIF($E$4:$E$124,"410",$J$4:$J$124)</f>
        <v>0</v>
      </c>
      <c r="K132" s="133">
        <f>SUMIF($E$4:$E$124,"410",$K$4:$K$124)</f>
        <v>0</v>
      </c>
      <c r="L132" s="133">
        <f>SUMIF($E$4:$E$124,"410",$L$4:$L$124)</f>
        <v>0</v>
      </c>
      <c r="M132" s="133">
        <f>SUMIF($E$4:$E$124,"410",$M$4:$M$124)</f>
        <v>0</v>
      </c>
      <c r="N132" s="133">
        <f>SUMIF($E$4:$E$124,"410",$N$4:$N$124)</f>
        <v>0</v>
      </c>
      <c r="O132" s="133">
        <f>SUMIF($E$4:$E$124,"410",$O$4:$O$124)</f>
        <v>0</v>
      </c>
      <c r="P132" s="133">
        <f>SUMIF($E$4:$E$124,"410",$P$4:$P$124)</f>
        <v>0</v>
      </c>
      <c r="Q132" s="133">
        <f>SUMIF($E$4:$E$124,"410",$Q$4:$Q$124)</f>
        <v>0</v>
      </c>
      <c r="R132" s="133">
        <f>SUMIF($E$4:$E$124,"410",$R$4:$R$124)</f>
        <v>1300000000</v>
      </c>
      <c r="S132" s="133">
        <f>SUMIF($E$4:$E$124,"410",$S$4:$S$124)</f>
        <v>387696735</v>
      </c>
      <c r="T132" s="133">
        <f>SUMIF($E$4:$E$124,"410",$T$4:$T$124)</f>
        <v>0</v>
      </c>
      <c r="U132" s="133">
        <f>SUMIF($E$4:$E$117,"410",$U$4:$U$117)</f>
        <v>1076098559</v>
      </c>
      <c r="V132" s="133">
        <f>SUMIF($E$4:$E$117,"410",$V$4:$V$117)</f>
        <v>0</v>
      </c>
      <c r="W132" s="133">
        <f>SUMIF($E$4:$E$124,"410",$W$4:$W$124)</f>
        <v>0</v>
      </c>
      <c r="X132" s="133">
        <f>SUMIF($E$4:$E$124,"410",$X$4:$X$124)</f>
        <v>0</v>
      </c>
      <c r="Y132" s="133">
        <f>SUMIF($E$4:$E$124,"410",$Y$4:$Y$124)</f>
        <v>81000000</v>
      </c>
      <c r="AA132" s="946">
        <f t="shared" si="142"/>
        <v>0.30711801811171008</v>
      </c>
      <c r="AB132" s="218">
        <f t="shared" si="143"/>
        <v>1224365044</v>
      </c>
      <c r="AC132" s="951">
        <f>SUMIF($E$4:$E$124,"410",$AC$4:$AC$124)</f>
        <v>0</v>
      </c>
      <c r="AD132" s="951">
        <f>SUMIF($E$4:$E$124,"410",$AD$4:$AD$124)</f>
        <v>520000000</v>
      </c>
      <c r="AE132" s="951">
        <f>SUMIF($E$4:$E$124,"410",$AE$4:$AE$124)</f>
        <v>0</v>
      </c>
      <c r="AF132" s="951">
        <f>SUMIF($E$4:$E$124,"410",$AF$4:$AF$124)</f>
        <v>0</v>
      </c>
      <c r="AG132" s="951">
        <f>SUMIF($E$4:$E$124,"410",$AG$4:$AG$124)</f>
        <v>0</v>
      </c>
      <c r="AH132" s="951">
        <f>SUMIF($E$4:$E$124,"410",$AH$4:$AH$124)</f>
        <v>0</v>
      </c>
      <c r="AI132" s="951">
        <f>SUMIF($E$4:$E$124,"410",$AI$4:$AI$124)</f>
        <v>0</v>
      </c>
      <c r="AJ132" s="951">
        <f>SUMIF($E$4:$E$124,"410",$AJ$4:$AJ$124)</f>
        <v>0</v>
      </c>
      <c r="AK132" s="951">
        <f>SUMIF($E$4:$E$117,"410",$AK$4:$AK$117)</f>
        <v>0</v>
      </c>
      <c r="AL132" s="951">
        <f>SUMIF($E$4:$E$124,"410",$AL$4:$AL$124)</f>
        <v>0</v>
      </c>
      <c r="AM132" s="951">
        <f>SUMIF($E$4:$E$124,"410",$AM$4:$AM$124)</f>
        <v>309999600</v>
      </c>
      <c r="AN132" s="951">
        <f>SUMIF($E$4:$E$124,"410",$AN$4:$AN$124)</f>
        <v>100000000</v>
      </c>
      <c r="AO132" s="951">
        <f>SUMIF($E$4:$E$124,"410",$AO$4:$AO$124)</f>
        <v>0</v>
      </c>
      <c r="AP132" s="951">
        <f>SUMIF($E$4:$E$124,"410",$AP$4:$AP$124)</f>
        <v>292365444</v>
      </c>
      <c r="AQ132" s="951">
        <f>SUMIF($E$4:$E$124,"410",$AQ$4:$AQ$124)</f>
        <v>0</v>
      </c>
      <c r="AR132" s="951">
        <f>SUMIF($E$4:$E$124,"410",$AR$4:$AR$124)</f>
        <v>0</v>
      </c>
      <c r="AS132" s="951">
        <f>SUMIF($E$4:$E$124,"410",$AS$4:$AS$124)</f>
        <v>0</v>
      </c>
      <c r="AT132" s="951">
        <f>SUMIF($E$4:$E$124,"410",$AT$4:$AT$124)</f>
        <v>2000000</v>
      </c>
      <c r="AU132" s="950">
        <f t="shared" si="144"/>
        <v>0.69288198188828987</v>
      </c>
      <c r="AV132" s="149">
        <f t="shared" si="145"/>
        <v>2762262154</v>
      </c>
      <c r="AW132" s="953">
        <f>SUMIF($E$4:$E$124,"410",$AW$4:$AW$124)</f>
        <v>0</v>
      </c>
      <c r="AX132" s="953">
        <f>SUMIF($E$4:$E$124,"410",$AX$4:$AX$124)</f>
        <v>621831904</v>
      </c>
      <c r="AY132" s="953">
        <f>SUMIF($E$4:$E$124,"410",$AY$4:$AY$124)</f>
        <v>0</v>
      </c>
      <c r="AZ132" s="953">
        <f>SUMIF($E$4:$E$124,"410",$AZ$4:$AZ$124)</f>
        <v>0</v>
      </c>
      <c r="BA132" s="953">
        <f>SUMIF($E$4:$E$124,"410",$BA$4:$BA$124)</f>
        <v>0</v>
      </c>
      <c r="BB132" s="953">
        <f>SUMIF($E$4:$E$124,"410",$BB$4:$BB$124)</f>
        <v>0</v>
      </c>
      <c r="BC132" s="953">
        <f>SUMIF($E$4:$E$124,"410",$BC$4:$BC$124)</f>
        <v>0</v>
      </c>
      <c r="BD132" s="953">
        <f>SUMIF($E$4:$E$124,"410",$BD$4:$BD$124)</f>
        <v>0</v>
      </c>
      <c r="BE132" s="953">
        <f>SUMIF($E$4:$E$124,"410",$BE$4:$BE$124)</f>
        <v>0</v>
      </c>
      <c r="BF132" s="953">
        <f>SUMIF($E$4:$E$124,"410",$BF$4:$BF$124)</f>
        <v>0</v>
      </c>
      <c r="BG132" s="953">
        <f>SUMIF($E$4:$E$124,"410",$BG$4:$BG$124)</f>
        <v>990000400</v>
      </c>
      <c r="BH132" s="953">
        <f>SUMIF($E$4:$E$124,"410",$BH$4:$BH$124)</f>
        <v>287696735</v>
      </c>
      <c r="BI132" s="953">
        <f>SUMIF($E$4:$E$124,"410",$BI$4:$BI$124)</f>
        <v>0</v>
      </c>
      <c r="BJ132" s="953">
        <f>SUMIF($E$4:$E$124,"410",$BJ$4:$BJ$124)</f>
        <v>783733115</v>
      </c>
      <c r="BK132" s="953">
        <f>SUMIF($E$4:$E$124,"510",$BK$4:$BK$124)</f>
        <v>0</v>
      </c>
      <c r="BL132" s="953">
        <f>SUMIF($E$4:$E$124,"410",$BL$4:$BL$124)</f>
        <v>0</v>
      </c>
      <c r="BM132" s="953">
        <f>SUMIF($E$4:$E$124,"410",$BM$4:$BM$124)</f>
        <v>0</v>
      </c>
      <c r="BN132" s="956">
        <f>SUMIF($E$4:$E$124,"410",$BN$4:$BN$124)</f>
        <v>79000000</v>
      </c>
      <c r="BO132" s="959">
        <f t="shared" si="146"/>
        <v>9.6839467004509211E-2</v>
      </c>
      <c r="BP132" s="149">
        <f t="shared" si="147"/>
        <v>386062853</v>
      </c>
      <c r="BQ132" s="951">
        <f>SUMIF($E$4:$E$124,"410",$BQ$4:$BQ$124)</f>
        <v>0</v>
      </c>
      <c r="BR132" s="951">
        <f>SUMIF($E$4:$E$124,"410",$BR$4:$BR$124)</f>
        <v>297190728</v>
      </c>
      <c r="BS132" s="951">
        <f>SUMIF($E$4:$E$124,"410",$BS$4:$BS$124)</f>
        <v>0</v>
      </c>
      <c r="BT132" s="951">
        <f>SUMIF($E$4:$E$124,"410",$BT$4:$BT$124)</f>
        <v>0</v>
      </c>
      <c r="BU132" s="951">
        <f>SUMIF($E$4:$E$124,"410",$BU$4:$BU$124)</f>
        <v>0</v>
      </c>
      <c r="BV132" s="951">
        <f>SUMIF($E$4:$E$124,"410",$BV$4:$BV$124)</f>
        <v>0</v>
      </c>
      <c r="BW132" s="951">
        <f>SUMIF($E$4:$E$124,"410",$BW$4:$BW$124)</f>
        <v>0</v>
      </c>
      <c r="BX132" s="951">
        <f>SUMIF($E$4:$E$124,"410",$BX$4:$BX$124)</f>
        <v>0</v>
      </c>
      <c r="BY132" s="951">
        <f>SUMIF($E$4:$E$124,"410",$BY$4:$BY$124)</f>
        <v>0</v>
      </c>
      <c r="BZ132" s="951">
        <f>SUMIF($E$4:$E$124,"410",$BZ$4:$BZ$124)</f>
        <v>0</v>
      </c>
      <c r="CA132" s="951">
        <f>SUMIF($E$4:$E$124,"410",$CA$4:$CA$124)</f>
        <v>64421712</v>
      </c>
      <c r="CB132" s="951">
        <f>SUMIF($E$4:$E$124,"410",$CB$4:$CB$124)</f>
        <v>0</v>
      </c>
      <c r="CC132" s="951">
        <f>SUMIF($E$4:$E$124,"410",$CC$4:$CC$124)</f>
        <v>0</v>
      </c>
      <c r="CD132" s="951">
        <f>SUMIF($E$4:$E$124,"410",$CD$4:$CD$124)</f>
        <v>24450413</v>
      </c>
      <c r="CE132" s="951">
        <f>SUMIF($E$4:$E$124,"410",$CE$4:$CE$124)</f>
        <v>0</v>
      </c>
      <c r="CF132" s="951">
        <f>SUMIF($E$4:$E$124,"410",$CF$4:$CF$124)</f>
        <v>0</v>
      </c>
      <c r="CG132" s="951">
        <f>SUMIF($E$4:$E$124,"410",$CG$4:$CG$124)</f>
        <v>0</v>
      </c>
      <c r="CH132" s="952">
        <f>SUMIF($E$4:$E$124,"410",$CH$4:$CH$124)</f>
        <v>0</v>
      </c>
      <c r="CI132" s="1005">
        <f t="shared" si="148"/>
        <v>0.90316053299549082</v>
      </c>
      <c r="CJ132" s="149">
        <f t="shared" si="149"/>
        <v>3600564345</v>
      </c>
      <c r="CK132" s="953">
        <f>SUMIF($E$4:$E$124,"410",$CK$4:$CK$124)</f>
        <v>0</v>
      </c>
      <c r="CL132" s="953">
        <f>SUMIF($E$4:$E$124,"410",$CL$4:$CL$124)</f>
        <v>844641176</v>
      </c>
      <c r="CM132" s="953">
        <f>SUMIF($E$4:$E$124,"410",$CM$4:$CM$124)</f>
        <v>0</v>
      </c>
      <c r="CN132" s="953">
        <f>SUMIF($E$4:$E$124,"410",$CN$4:$CN$124)</f>
        <v>0</v>
      </c>
      <c r="CO132" s="953">
        <f>SUMIF($E$4:$E$124,"410",$CO$4:$CO$124)</f>
        <v>0</v>
      </c>
      <c r="CP132" s="953">
        <f>SUMIF($E$4:$E$124,"410",$CP$4:$CP$124)</f>
        <v>0</v>
      </c>
      <c r="CQ132" s="208">
        <f>SUMIF($E$4:$E$124,"410",$CQ$4:$CQ$124)</f>
        <v>0</v>
      </c>
      <c r="CR132" s="208">
        <f>SUMIF($E$4:$E$124,"410",$CR$4:$CR$124)</f>
        <v>0</v>
      </c>
      <c r="CS132" s="208">
        <f>SUMIF($E$4:$E$124,"410",$CS$4:$CS$124)</f>
        <v>0</v>
      </c>
      <c r="CT132" s="208">
        <f>SUMIF($E$4:$E$124,"410",$CT$4:$CT$124)</f>
        <v>0</v>
      </c>
      <c r="CU132" s="208">
        <f>SUMIF($E$4:$E$124,"410",$CU$4:$CU$124)</f>
        <v>1235578288</v>
      </c>
      <c r="CV132" s="208">
        <f>SUMIF($E$4:$E$124,"410",$CV$4:$CV$124)</f>
        <v>387696735</v>
      </c>
      <c r="CW132" s="208">
        <f>SUMIF($E$4:$E$124,"410",$CW$4:$CW$124)</f>
        <v>0</v>
      </c>
      <c r="CX132" s="208">
        <f>SUMIF($E$4:$E$124,"410",$CX$4:$CX$124)</f>
        <v>1051648146</v>
      </c>
      <c r="CY132" s="208">
        <f>SUMIF($E$4:$E$124,"410",$CY$4:$CY$124)</f>
        <v>0</v>
      </c>
      <c r="CZ132" s="208">
        <f>SUMIF($E$4:$E$124,"410",$CZ$4:$CZ$124)</f>
        <v>0</v>
      </c>
      <c r="DA132" s="208">
        <f>SUMIF($E$4:$E$124,"410",$DA$4:$DA$124)</f>
        <v>0</v>
      </c>
      <c r="DB132" s="208">
        <f>SUMIF($E$4:$E$124,"410",$DB$4:$DB$124)</f>
        <v>81000000</v>
      </c>
    </row>
    <row r="133" spans="3:106" ht="14.25" customHeight="1" x14ac:dyDescent="0.25">
      <c r="C133" s="987"/>
      <c r="D133" s="1060" t="s">
        <v>3755</v>
      </c>
      <c r="E133" s="239">
        <v>510</v>
      </c>
      <c r="F133" s="133"/>
      <c r="G133" s="951">
        <f>SUMIF($E$4:$E$124,"510",$G$4:$G$124)</f>
        <v>922576315</v>
      </c>
      <c r="H133" s="216">
        <f>SUMIF($E$4:$E$124,"510",$H$4:$H$124)</f>
        <v>0</v>
      </c>
      <c r="I133" s="216">
        <f>SUMIF($E$4:$E$125,"510",$I$4:$I$125)</f>
        <v>50000000</v>
      </c>
      <c r="J133" s="951">
        <f>SUMIF($E$4:$E$124,"510",$J$4:$J$124)</f>
        <v>0</v>
      </c>
      <c r="K133" s="133">
        <f>SUMIF($E$4:$E$124,"510",$K$4:$K$124)</f>
        <v>741568554</v>
      </c>
      <c r="L133" s="133">
        <f>SUMIF($E$4:$E$124,"510",$L$4:$L$124)</f>
        <v>0</v>
      </c>
      <c r="M133" s="133">
        <f>SUMIF($E$4:$E$124,"510",$M$4:$M$124)</f>
        <v>0</v>
      </c>
      <c r="N133" s="133">
        <f>SUMIF($E$4:$E$124,"510",$N$4:$N$124)</f>
        <v>0</v>
      </c>
      <c r="O133" s="133">
        <f>SUMIF($E$4:$E$124,"510",$O$4:$O$124)</f>
        <v>0</v>
      </c>
      <c r="P133" s="133">
        <f>SUMIF($E$4:$E$124,"510",$P$4:$P$124)</f>
        <v>0</v>
      </c>
      <c r="Q133" s="133">
        <f>SUMIF($E$4:$E$124,"510",$Q$4:$Q$124)</f>
        <v>0</v>
      </c>
      <c r="R133" s="133">
        <f>SUMIF($E$4:$E$124,"510",$R$4:$R$124)</f>
        <v>0</v>
      </c>
      <c r="S133" s="133">
        <f>SUMIF($E$4:$E$124,"510",$S$4:$S$124)</f>
        <v>40431446</v>
      </c>
      <c r="T133" s="133">
        <f>SUMIF($E$4:$E$124,"510",$T$4:$T$124)</f>
        <v>0</v>
      </c>
      <c r="U133" s="133">
        <f>SUMIF($E$4:$E$124,"510",$U$4:$U$124)</f>
        <v>0</v>
      </c>
      <c r="V133" s="133">
        <f>SUMIF($E$4:$E$117,"510",$V$4:$V$117)</f>
        <v>0</v>
      </c>
      <c r="W133" s="133">
        <f>SUMIF($E$4:$E$124,"510",$W$4:$W$124)</f>
        <v>0</v>
      </c>
      <c r="X133" s="133">
        <f>SUMIF($E$4:$E$124,"510",$X$4:$X$124)</f>
        <v>0</v>
      </c>
      <c r="Y133" s="133">
        <f>SUMIF($E$4:$E$124,"510",$Y$4:$Y$124)</f>
        <v>90576315</v>
      </c>
      <c r="AA133" s="946">
        <f t="shared" si="142"/>
        <v>0.49635821509248262</v>
      </c>
      <c r="AB133" s="218">
        <f t="shared" si="143"/>
        <v>457928333</v>
      </c>
      <c r="AC133" s="951">
        <f>SUMIF($E$4:$E$124,"510",$AC$4:$AC$124)</f>
        <v>0</v>
      </c>
      <c r="AD133" s="951">
        <f>SUMIF($E$4:$E$124,"510",$AD$4:$AD$124)</f>
        <v>0</v>
      </c>
      <c r="AE133" s="951">
        <f>SUMIF($E$4:$E$124,"510",$AE$4:$AE$124)</f>
        <v>0</v>
      </c>
      <c r="AF133" s="951">
        <f>SUMIF($E$4:$E$124,"510",$AF$4:$AF$124)</f>
        <v>409299859</v>
      </c>
      <c r="AG133" s="951">
        <f>SUMIF($E$4:$E$124,"510",$AG$4:$AG$124)</f>
        <v>0</v>
      </c>
      <c r="AH133" s="951">
        <f>SUMIF($E$4:$E$124,"510",$AH$4:$AH$124)</f>
        <v>0</v>
      </c>
      <c r="AI133" s="951">
        <f>SUMIF($E$4:$E$124,"510",$AI$4:$AI$124)</f>
        <v>0</v>
      </c>
      <c r="AJ133" s="951">
        <f>SUMIF($E$4:$E$124,"510",$AJ$4:$AJ$124)</f>
        <v>0</v>
      </c>
      <c r="AK133" s="951">
        <f>SUMIF($E$4:$E$117,"510",$AK$4:$AK$117)</f>
        <v>0</v>
      </c>
      <c r="AL133" s="951">
        <f>SUMIF($E$4:$E$124,"510",$AL$4:$AL$124)</f>
        <v>0</v>
      </c>
      <c r="AM133" s="951">
        <f>SUMIF($E$4:$E$124,"510",$AM$4:$AM$124)</f>
        <v>0</v>
      </c>
      <c r="AN133" s="951">
        <f>SUMIF($E$4:$E$124,"510",$AN$4:$AN$124)</f>
        <v>21089999</v>
      </c>
      <c r="AO133" s="951">
        <f>SUMIF($E$4:$E$124,"510",$AO$4:$AO$124)</f>
        <v>0</v>
      </c>
      <c r="AP133" s="951">
        <f>SUMIF($E$4:$E$124,"510",$AP$4:$AP$124)</f>
        <v>0</v>
      </c>
      <c r="AQ133" s="951">
        <f>SUMIF($E$4:$E$124,"510",$AQ$4:$AQ$124)</f>
        <v>0</v>
      </c>
      <c r="AR133" s="951">
        <f>SUMIF($E$4:$E$124,"510",$AR$4:$AR$124)</f>
        <v>0</v>
      </c>
      <c r="AS133" s="951">
        <f>SUMIF($E$4:$E$124," 510",$AS$4:$AS$124)</f>
        <v>0</v>
      </c>
      <c r="AT133" s="951">
        <f>SUMIF($E$4:$E$124,"510",$AT$4:$AT$124)</f>
        <v>27538475</v>
      </c>
      <c r="AU133" s="950">
        <f t="shared" si="144"/>
        <v>0.50364178490751743</v>
      </c>
      <c r="AV133" s="149">
        <f t="shared" si="145"/>
        <v>464647982</v>
      </c>
      <c r="AW133" s="953">
        <f>SUMIF($E$4:$E$124,"510",$AW$4:$AW$124)</f>
        <v>0</v>
      </c>
      <c r="AX133" s="953">
        <f>SUMIF($E$4:$E$124,"510",$AX$4:$AX$124)</f>
        <v>50000000</v>
      </c>
      <c r="AY133" s="953">
        <f>SUMIF($E$4:$E$124,"510",$AY$4:$AY$124)</f>
        <v>0</v>
      </c>
      <c r="AZ133" s="953">
        <f>SUMIF($E$4:$E$124,"510",$AZ$4:$AZ$124)</f>
        <v>332268695</v>
      </c>
      <c r="BA133" s="953">
        <f>SUMIF($E$4:$E$124,"510",$BA$4:$BA$124)</f>
        <v>0</v>
      </c>
      <c r="BB133" s="953">
        <f>SUMIF($E$4:$E$124,"510",$BB$4:$BB$124)</f>
        <v>0</v>
      </c>
      <c r="BC133" s="953">
        <f>SUMIF($E$4:$E$124,"510",$BC$4:$BC$124)</f>
        <v>0</v>
      </c>
      <c r="BD133" s="953">
        <f>SUMIF($E$4:$E$124,"510",$BD$4:$BD$124)</f>
        <v>0</v>
      </c>
      <c r="BE133" s="953">
        <f>SUMIF($E$4:$E$124,"510",$BE$4:$BE$124)</f>
        <v>0</v>
      </c>
      <c r="BF133" s="953">
        <f>SUMIF($E$4:$E$124,"510",$BF$4:$BF$124)</f>
        <v>0</v>
      </c>
      <c r="BG133" s="953">
        <f>SUMIF($E$4:$E$124,"510",$BG$4:$BG$124)</f>
        <v>0</v>
      </c>
      <c r="BH133" s="953">
        <f>SUMIF($E$4:$E$124,"510",$BH$4:$BH$124)</f>
        <v>19341447</v>
      </c>
      <c r="BI133" s="953">
        <f>SUMIF($E$4:$E$124,"510",$BI$4:$BI$124)</f>
        <v>0</v>
      </c>
      <c r="BJ133" s="953">
        <f>SUMIF($E$4:$E$124,"510",$BJ$4:$BJ$124)</f>
        <v>0</v>
      </c>
      <c r="BK133" s="953">
        <f>SUMIF($E$4:$E$124,"520",$BK$4:$BK$124)</f>
        <v>0</v>
      </c>
      <c r="BL133" s="953">
        <f>SUMIF($E$4:$E$124,"510",$BL$4:$BL$124)</f>
        <v>0</v>
      </c>
      <c r="BM133" s="953">
        <f>SUMIF($E$4:$E$124,"510",$BM$4:$BM$124)</f>
        <v>0</v>
      </c>
      <c r="BN133" s="956">
        <f>SUMIF($E$4:$E$124,"510",$BN$4:$BN$124)</f>
        <v>63037840</v>
      </c>
      <c r="BO133" s="959">
        <f t="shared" si="146"/>
        <v>0.39394139226303465</v>
      </c>
      <c r="BP133" s="149">
        <f t="shared" si="147"/>
        <v>363440998</v>
      </c>
      <c r="BQ133" s="951">
        <f>SUMIF($E$4:$E$124,"510",$BQ$4:$BQ$124)</f>
        <v>0</v>
      </c>
      <c r="BR133" s="951">
        <f>SUMIF($E$4:$E$124,"510",$BR$4:$BR$124)</f>
        <v>0</v>
      </c>
      <c r="BS133" s="951">
        <f>SUMIF($E$4:$E$124,"510",$BS$4:$BS$124)</f>
        <v>0</v>
      </c>
      <c r="BT133" s="951">
        <f>SUMIF($E$4:$E$124,"510",$BT$4:$BT$124)</f>
        <v>342361531</v>
      </c>
      <c r="BU133" s="951">
        <f>SUMIF($E$4:$E$124,"510",$BU$4:$BU$124)</f>
        <v>0</v>
      </c>
      <c r="BV133" s="951">
        <f>SUMIF($E$4:$E$124,"510",$BV$4:$BV$124)</f>
        <v>0</v>
      </c>
      <c r="BW133" s="951">
        <f>SUMIF($E$4:$E$124,"510",$BW$4:$BW$124)</f>
        <v>0</v>
      </c>
      <c r="BX133" s="951">
        <f>SUMIF($E$4:$E$124,"510",$BX$4:$BX$124)</f>
        <v>0</v>
      </c>
      <c r="BY133" s="951">
        <f>SUMIF($E$4:$E$124,"510",$BY$4:$BY$124)</f>
        <v>0</v>
      </c>
      <c r="BZ133" s="951">
        <f>SUMIF($E$4:$E$124,"510",$BZ$4:$BZ$124)</f>
        <v>0</v>
      </c>
      <c r="CA133" s="951">
        <f>SUMIF($E$4:$E$124,"510",$CA$4:$CA$124)</f>
        <v>0</v>
      </c>
      <c r="CB133" s="951">
        <f>SUMIF($E$4:$E$124,"510",$CB$4:$CB$124)</f>
        <v>21079467</v>
      </c>
      <c r="CC133" s="951">
        <f>SUMIF($E$4:$E$124,"510",$CC$4:$CC$124)</f>
        <v>0</v>
      </c>
      <c r="CD133" s="951">
        <f>SUMIF($E$4:$E$124,"510",$CD$4:$CD$124)</f>
        <v>0</v>
      </c>
      <c r="CE133" s="951">
        <f>SUMIF($E$4:$E$124,"510",$CE$4:$CE$124)</f>
        <v>0</v>
      </c>
      <c r="CF133" s="951">
        <f>SUMIF($E$4:$E$124,"510",$CF$4:$CF$124)</f>
        <v>0</v>
      </c>
      <c r="CG133" s="951">
        <f>SUMIF($E$4:$E$124,"510",$CG$4:$CG$124)</f>
        <v>0</v>
      </c>
      <c r="CH133" s="952">
        <f>SUMIF($E$4:$E$124,"510",$CH$4:$CH$124)</f>
        <v>0</v>
      </c>
      <c r="CI133" s="1005">
        <f t="shared" si="148"/>
        <v>0.6060586077369654</v>
      </c>
      <c r="CJ133" s="149">
        <f t="shared" si="149"/>
        <v>559135317</v>
      </c>
      <c r="CK133" s="953">
        <f>SUMIF($E$4:$E$124,"510",$CK$4:$CK$124)</f>
        <v>0</v>
      </c>
      <c r="CL133" s="953">
        <f>SUMIF($E$4:$E$124,"510",$CL$4:$CL$124)</f>
        <v>50000000</v>
      </c>
      <c r="CM133" s="953">
        <f>SUMIF($E$4:$E$124,"510",$CM$4:$CM$124)</f>
        <v>0</v>
      </c>
      <c r="CN133" s="953">
        <f>SUMIF($E$4:$E$124,"510",$CN$4:$CN$124)</f>
        <v>399207023</v>
      </c>
      <c r="CO133" s="953">
        <f>SUMIF($E$4:$E$124,"510",$CO$4:$CO$124)</f>
        <v>0</v>
      </c>
      <c r="CP133" s="953">
        <f>SUMIF($E$4:$E$124,"510",$CP$4:$CP$124)</f>
        <v>0</v>
      </c>
      <c r="CQ133" s="208">
        <f>SUMIF($E$4:$E$124,"510",$CQ$4:$CQ$124)</f>
        <v>0</v>
      </c>
      <c r="CR133" s="208">
        <f>SUMIF($E$4:$E$124,"510",$CR$4:$CR$124)</f>
        <v>0</v>
      </c>
      <c r="CS133" s="208">
        <f>SUMIF($E$4:$E$124,"510",$CS$4:$CS$124)</f>
        <v>0</v>
      </c>
      <c r="CT133" s="208">
        <f>SUMIF($E$4:$E$124,"510",$CT$4:$CT$124)</f>
        <v>0</v>
      </c>
      <c r="CU133" s="208">
        <f>SUMIF($E$4:$E$124,"510",$CU$4:$CU$124)</f>
        <v>0</v>
      </c>
      <c r="CV133" s="208">
        <f>SUMIF($E$4:$E$124,"510",$CV$4:$CV$124)</f>
        <v>19351979</v>
      </c>
      <c r="CW133" s="208">
        <f>SUMIF($E$4:$E$124,"510",$CW$4:$CW$124)</f>
        <v>0</v>
      </c>
      <c r="CX133" s="208">
        <f>SUMIF($E$4:$E$124,"510",$CX$4:$CX$124)</f>
        <v>0</v>
      </c>
      <c r="CY133" s="208">
        <f>SUMIF($E$4:$E$124,"510",$CY$4:$CY$124)</f>
        <v>0</v>
      </c>
      <c r="CZ133" s="208">
        <f>SUMIF($E$4:$E$124,"510",$CZ$4:$CZ$124)</f>
        <v>0</v>
      </c>
      <c r="DA133" s="208">
        <f>SUMIF($E$4:$E$124,"510",$DA$4:$DA$124)</f>
        <v>0</v>
      </c>
      <c r="DB133" s="208">
        <f>SUMIF($E$4:$E$124,"510",$DB$4:$DB$124)</f>
        <v>90576315</v>
      </c>
    </row>
    <row r="134" spans="3:106" x14ac:dyDescent="0.25">
      <c r="C134" s="987"/>
      <c r="D134" s="1060" t="s">
        <v>1517</v>
      </c>
      <c r="E134" s="239">
        <v>520</v>
      </c>
      <c r="F134" s="133"/>
      <c r="G134" s="951">
        <f>SUMIF($E$4:$E$124,"520",$G$4:$G$124)</f>
        <v>1425523846</v>
      </c>
      <c r="H134" s="216">
        <f>SUMIF($E$4:$E$124,"520",$H$4:$H$124)</f>
        <v>0</v>
      </c>
      <c r="I134" s="216">
        <f>SUMIF($E$4:$E$124,"520",$I$4:$I$124)</f>
        <v>0</v>
      </c>
      <c r="J134" s="951">
        <f>SUMIF($E$4:$E$124,"520",$J$4:$J$124)</f>
        <v>0</v>
      </c>
      <c r="K134" s="133">
        <f>SUMIF($E$4:$E$124,"520",$K$4:$K$124)</f>
        <v>520000000</v>
      </c>
      <c r="L134" s="133">
        <f>SUMIF($E$4:$E$124,"520",$L$4:$L$124)</f>
        <v>0</v>
      </c>
      <c r="M134" s="133">
        <f>SUMIF($E$4:$E$124,"520",$M$4:$M$124)</f>
        <v>0</v>
      </c>
      <c r="N134" s="133">
        <f>SUMIF($E$4:$E$124,"520",$N$4:$N$124)</f>
        <v>0</v>
      </c>
      <c r="O134" s="133">
        <f>SUMIF($E$4:$E$124,"520",$O$4:$O$124)</f>
        <v>0</v>
      </c>
      <c r="P134" s="133">
        <f>SUMIF($E$4:$E$124,"520",$P$4:$P$124)</f>
        <v>0</v>
      </c>
      <c r="Q134" s="133">
        <f>SUMIF($E$4:$E$124,"520",$Q$4:$Q$124)</f>
        <v>0</v>
      </c>
      <c r="R134" s="133">
        <f>SUMIF($E$4:$E$124,"520",$R$4:$R$124)</f>
        <v>200000000</v>
      </c>
      <c r="S134" s="133">
        <f>SUMIF($E$4:$E$124,"520",$S$4:$S$124)</f>
        <v>333901442</v>
      </c>
      <c r="T134" s="133">
        <f>SUMIF($E$4:$E$124,"520",$T$4:$T$124)</f>
        <v>0</v>
      </c>
      <c r="U134" s="133">
        <f>SUMIF($E$4:$E$124,"520",$U$4:$U$124)</f>
        <v>0</v>
      </c>
      <c r="V134" s="133">
        <f>SUMIF($E$4:$E$117,"520",$V$4:$V$117)</f>
        <v>0</v>
      </c>
      <c r="W134" s="133">
        <f>SUMIF($E$4:$E$124,"520",$W$4:$W$124)</f>
        <v>0</v>
      </c>
      <c r="X134" s="133">
        <f>SUMIF($E$4:$E$124,"520",$X$4:$X$124)</f>
        <v>0</v>
      </c>
      <c r="Y134" s="133">
        <f>SUMIF($E$4:$E$124,"520",$Y$4:$Y$124)</f>
        <v>371622404</v>
      </c>
      <c r="AA134" s="946">
        <f t="shared" si="142"/>
        <v>0.53946037743096442</v>
      </c>
      <c r="AB134" s="218">
        <f t="shared" si="143"/>
        <v>769013632</v>
      </c>
      <c r="AC134" s="951">
        <f>SUMIF($E$4:$E$124,"520",$AC$4:$AC$124)</f>
        <v>0</v>
      </c>
      <c r="AD134" s="951">
        <f>SUMIF($E$4:$E$124,"520",$AD$4:$AD$124)</f>
        <v>0</v>
      </c>
      <c r="AE134" s="951">
        <f>SUMIF($E$4:$E$124,"520",$AE$4:$AE$124)</f>
        <v>0</v>
      </c>
      <c r="AF134" s="951">
        <f>SUMIF($E$4:$E$124,"520",$AF$4:$AF$124)</f>
        <v>157450721</v>
      </c>
      <c r="AG134" s="951">
        <f>SUMIF($E$4:$E$124,"520",$AG$4:$AG$124)</f>
        <v>0</v>
      </c>
      <c r="AH134" s="951">
        <f>SUMIF($E$4:$E$124,"520",$AH$4:$AH$124)</f>
        <v>0</v>
      </c>
      <c r="AI134" s="951">
        <f>SUMIF($E$4:$E$124,"520",$AI$4:$AI$124)</f>
        <v>0</v>
      </c>
      <c r="AJ134" s="951">
        <f>SUMIF($E$4:$E$124,"520",$AJ$4:$AJ$124)</f>
        <v>0</v>
      </c>
      <c r="AK134" s="951">
        <f>SUMIF($E$4:$E$117,"520",$AK$4:$AK$117)</f>
        <v>0</v>
      </c>
      <c r="AL134" s="951">
        <f>SUMIF($E$4:$E$124,"520",$AL$4:$AL$124)</f>
        <v>0</v>
      </c>
      <c r="AM134" s="951">
        <f>SUMIF($E$4:$E$124,"520",$AM$4:$AM$124)</f>
        <v>140671255</v>
      </c>
      <c r="AN134" s="951">
        <f>SUMIF($E$4:$E$124,"520",$AN$4:$AN$124)</f>
        <v>265000000</v>
      </c>
      <c r="AO134" s="951">
        <f>SUMIF($E$4:$E$124,"520",$AO$4:$AO$124)</f>
        <v>0</v>
      </c>
      <c r="AP134" s="951">
        <f>SUMIF($E$4:$E$124,"520",$AP$4:$AP$124)</f>
        <v>0</v>
      </c>
      <c r="AQ134" s="951">
        <f>SUMIF($E$4:$E$124,"520",$AQ$4:$AQ$124)</f>
        <v>0</v>
      </c>
      <c r="AR134" s="951">
        <f>SUMIF($E$4:$E$124,"520",$AR$4:$AR$124)</f>
        <v>0</v>
      </c>
      <c r="AS134" s="951">
        <f>SUMIF($E$4:$E$124,"520",$AS$4:$AS$124)</f>
        <v>0</v>
      </c>
      <c r="AT134" s="951">
        <f>SUMIF($E$4:$E$124,"520",$AT$4:$AT$124)</f>
        <v>205891656</v>
      </c>
      <c r="AU134" s="950">
        <f t="shared" si="144"/>
        <v>0.46053962256903558</v>
      </c>
      <c r="AV134" s="149">
        <f t="shared" si="145"/>
        <v>656510214</v>
      </c>
      <c r="AW134" s="953">
        <f>SUMIF($E$4:$E$124,"520",$AW$4:$AW$124)</f>
        <v>0</v>
      </c>
      <c r="AX134" s="953">
        <f>SUMIF($E$4:$E$124,"520",$AX$4:$AX$124)</f>
        <v>0</v>
      </c>
      <c r="AY134" s="953">
        <f>SUMIF($E$4:$E$124,"520",$AY$4:$AY$124)</f>
        <v>0</v>
      </c>
      <c r="AZ134" s="953">
        <f>SUMIF($E$4:$E$124,"520",$AZ$4:$AZ$124)</f>
        <v>362549279</v>
      </c>
      <c r="BA134" s="953">
        <f>SUMIF($E$4:$E$124,"520",$BA$4:$BA$124)</f>
        <v>0</v>
      </c>
      <c r="BB134" s="953">
        <f>SUMIF($E$4:$E$124,"520",$BB$4:$BB$124)</f>
        <v>0</v>
      </c>
      <c r="BC134" s="953">
        <f>SUMIF($E$4:$E$124,"520",$BC$4:$BC$124)</f>
        <v>0</v>
      </c>
      <c r="BD134" s="953">
        <f>SUMIF($E$4:$E$124,"520",$BD$4:$BD$124)</f>
        <v>0</v>
      </c>
      <c r="BE134" s="953">
        <f>SUMIF($E$4:$E$124,"520",$BE$4:$BE$124)</f>
        <v>0</v>
      </c>
      <c r="BF134" s="953">
        <f>SUMIF($E$4:$E$124,"520",$BF$4:$BF$124)</f>
        <v>0</v>
      </c>
      <c r="BG134" s="953">
        <f>SUMIF($E$4:$E$124,"520",$BG$4:$BG$124)</f>
        <v>59328745</v>
      </c>
      <c r="BH134" s="953">
        <f>SUMIF($E$4:$E$124,"520",$BH$4:$BH$124)</f>
        <v>68901442</v>
      </c>
      <c r="BI134" s="953">
        <f>SUMIF($E$4:$E$124,"520",$BI$4:$BI$124)</f>
        <v>0</v>
      </c>
      <c r="BJ134" s="953">
        <f>SUMIF($E$4:$E$124,"520",$BJ$4:$BJ$124)</f>
        <v>0</v>
      </c>
      <c r="BK134" s="953">
        <f>SUMIF($E$4:$E$124,"111",$BK$4:$BK$124)</f>
        <v>0</v>
      </c>
      <c r="BL134" s="953">
        <f>SUMIF($E$4:$E$124,"520",$BL$4:$BL$124)</f>
        <v>0</v>
      </c>
      <c r="BM134" s="953">
        <f>SUMIF($E$4:$E$124,"520",$BM$4:$BM$124)</f>
        <v>0</v>
      </c>
      <c r="BN134" s="956">
        <f>SUMIF($E$4:$E$124,"520",$BN$4:$BN$124)</f>
        <v>165730748</v>
      </c>
      <c r="BO134" s="959">
        <f t="shared" si="146"/>
        <v>0.2538887693920765</v>
      </c>
      <c r="BP134" s="149">
        <f t="shared" si="147"/>
        <v>361924495</v>
      </c>
      <c r="BQ134" s="951">
        <f>SUMIF($E$4:$E$124,"520",$BQ$4:$BQ$124)</f>
        <v>0</v>
      </c>
      <c r="BR134" s="951">
        <f>SUMIF($E$4:$E$124,"520",$BR$4:$BR$124)</f>
        <v>0</v>
      </c>
      <c r="BS134" s="951">
        <f>SUMIF($E$4:$E$124,"520",$BS$4:$BS$124)</f>
        <v>0</v>
      </c>
      <c r="BT134" s="951">
        <f>SUMIF($E$4:$E$124,"520",$BT$4:$BT$124)</f>
        <v>72558519</v>
      </c>
      <c r="BU134" s="951">
        <f>SUMIF($E$4:$E$124,"520",$BU$4:$BU$124)</f>
        <v>0</v>
      </c>
      <c r="BV134" s="951">
        <f>SUMIF($E$4:$E$124,"520",$BV$4:$BV$124)</f>
        <v>0</v>
      </c>
      <c r="BW134" s="951">
        <f>SUMIF($E$4:$E$124,"520",$BW$4:$BW$124)</f>
        <v>0</v>
      </c>
      <c r="BX134" s="951">
        <f>SUMIF($E$4:$E$124,"520",$BX$4:$BX$124)</f>
        <v>0</v>
      </c>
      <c r="BY134" s="951">
        <f>SUMIF($E$4:$E$124,"520",$BY$4:$BY$124)</f>
        <v>0</v>
      </c>
      <c r="BZ134" s="951">
        <f>SUMIF($E$4:$E$124,"520",$BZ$4:$BZ$124)</f>
        <v>0</v>
      </c>
      <c r="CA134" s="951">
        <f>SUMIF($E$4:$E$124,"520",$CA$4:$CA$124)</f>
        <v>103413334</v>
      </c>
      <c r="CB134" s="951">
        <f>SUMIF($E$4:$E$124,"520",$CB$4:$CB$124)</f>
        <v>20000000</v>
      </c>
      <c r="CC134" s="951">
        <f>SUMIF($E$4:$E$124,"520",$CC$4:$CC$124)</f>
        <v>0</v>
      </c>
      <c r="CD134" s="951">
        <f>SUMIF($E$4:$E$124,"520",$CD$4:$CD$124)</f>
        <v>0</v>
      </c>
      <c r="CE134" s="951">
        <f>SUMIF($E$4:$E$124,"520",$CE$4:$CE$124)</f>
        <v>0</v>
      </c>
      <c r="CF134" s="951">
        <f>SUMIF($E$4:$E$124,"520",$CF$4:$CF$124)</f>
        <v>0</v>
      </c>
      <c r="CG134" s="951">
        <f>SUMIF($E$4:$E$124,"520",$CG$4:$CG$124)</f>
        <v>0</v>
      </c>
      <c r="CH134" s="952">
        <f>SUMIF($E$4:$E$124,"520",$CH$4:$CH$124)</f>
        <v>165952642</v>
      </c>
      <c r="CI134" s="1005">
        <f t="shared" si="148"/>
        <v>0.7461112306079235</v>
      </c>
      <c r="CJ134" s="149">
        <f t="shared" si="149"/>
        <v>1063599351</v>
      </c>
      <c r="CK134" s="953">
        <f>SUMIF($E$4:$E$124,"520",$CK$4:$CK$124)</f>
        <v>0</v>
      </c>
      <c r="CL134" s="953">
        <f>SUMIF($E$4:$E$124,"520",$CL$4:$CL$124)</f>
        <v>0</v>
      </c>
      <c r="CM134" s="953">
        <f>SUMIF($E$4:$E$124,"520",$CM$4:$CM$124)</f>
        <v>0</v>
      </c>
      <c r="CN134" s="953">
        <f>SUMIF($E$4:$E$124,"520",$CN$4:$CN$124)</f>
        <v>447441481</v>
      </c>
      <c r="CO134" s="953">
        <f>SUMIF($E$4:$E$124,"520",$CO$4:$CO$124)</f>
        <v>0</v>
      </c>
      <c r="CP134" s="953">
        <f>SUMIF($E$4:$E$124,"520",$CP$4:$CP$124)</f>
        <v>0</v>
      </c>
      <c r="CQ134" s="208">
        <f>SUMIF($E$4:$E$124,"520",$CQ$4:$CQ$124)</f>
        <v>0</v>
      </c>
      <c r="CR134" s="208">
        <f>SUMIF($E$4:$E$124,"520",$CR$4:$CR$124)</f>
        <v>0</v>
      </c>
      <c r="CS134" s="208">
        <f>SUMIF($E$4:$E$124,"520",$CS$4:$CS$124)</f>
        <v>0</v>
      </c>
      <c r="CT134" s="208">
        <f>SUMIF($E$4:$E$124,"520",$CT$4:$CT$124)</f>
        <v>0</v>
      </c>
      <c r="CU134" s="208">
        <f>SUMIF($E$4:$E$124,"520",$CU$4:$CU$124)</f>
        <v>96586666</v>
      </c>
      <c r="CV134" s="208">
        <f>SUMIF($E$4:$E$124,"520",$CV$4:$CV$124)</f>
        <v>313901442</v>
      </c>
      <c r="CW134" s="208">
        <f>SUMIF($E$4:$E$124,"520",$CW$4:$CW$124)</f>
        <v>0</v>
      </c>
      <c r="CX134" s="208">
        <f>SUMIF($E$4:$E$124,"520",$CX$4:$CX$124)</f>
        <v>0</v>
      </c>
      <c r="CY134" s="208">
        <f>SUMIF($E$4:$E$124,"520",$CY$4:$CY$124)</f>
        <v>0</v>
      </c>
      <c r="CZ134" s="208">
        <f>SUMIF($E$4:$E$124,"520",$CZ$4:$CZ$124)</f>
        <v>0</v>
      </c>
      <c r="DA134" s="208">
        <f>SUMIF($E$4:$E$124,"520",$DA$4:$DA$124)</f>
        <v>0</v>
      </c>
      <c r="DB134" s="208">
        <f>SUMIF($E$4:$E$124,"520",$DB$4:$DB$124)</f>
        <v>205669762</v>
      </c>
    </row>
    <row r="135" spans="3:106" x14ac:dyDescent="0.25">
      <c r="C135" s="987"/>
      <c r="D135" s="1060" t="s">
        <v>4432</v>
      </c>
      <c r="E135" s="1062"/>
      <c r="F135" s="3"/>
      <c r="G135" s="954">
        <f t="shared" ref="G135:Z135" si="150">SUM(G129:G134)</f>
        <v>15087623177</v>
      </c>
      <c r="H135" s="955">
        <f t="shared" si="150"/>
        <v>0</v>
      </c>
      <c r="I135" s="955">
        <f t="shared" si="150"/>
        <v>8408835637</v>
      </c>
      <c r="J135" s="955">
        <f t="shared" si="150"/>
        <v>98553232</v>
      </c>
      <c r="K135" s="955">
        <f t="shared" si="150"/>
        <v>1899736650</v>
      </c>
      <c r="L135" s="955">
        <f t="shared" si="150"/>
        <v>0</v>
      </c>
      <c r="M135" s="955">
        <f t="shared" si="150"/>
        <v>0</v>
      </c>
      <c r="N135" s="955">
        <f t="shared" si="150"/>
        <v>0</v>
      </c>
      <c r="O135" s="955">
        <f t="shared" si="150"/>
        <v>0</v>
      </c>
      <c r="P135" s="955">
        <f t="shared" si="150"/>
        <v>0</v>
      </c>
      <c r="Q135" s="955">
        <f t="shared" si="150"/>
        <v>140509069</v>
      </c>
      <c r="R135" s="955">
        <f t="shared" si="150"/>
        <v>1500000000</v>
      </c>
      <c r="S135" s="955">
        <f t="shared" si="150"/>
        <v>1142029623</v>
      </c>
      <c r="T135" s="955">
        <f t="shared" si="150"/>
        <v>0</v>
      </c>
      <c r="U135" s="955">
        <f t="shared" si="150"/>
        <v>1104833768</v>
      </c>
      <c r="V135" s="955">
        <f t="shared" si="150"/>
        <v>0</v>
      </c>
      <c r="W135" s="955">
        <f t="shared" si="150"/>
        <v>0</v>
      </c>
      <c r="X135" s="955">
        <f t="shared" si="150"/>
        <v>0</v>
      </c>
      <c r="Y135" s="955">
        <f t="shared" si="150"/>
        <v>793125198</v>
      </c>
      <c r="Z135" s="955">
        <f t="shared" si="150"/>
        <v>0</v>
      </c>
      <c r="AA135" s="946">
        <f t="shared" si="142"/>
        <v>0.19967164779091567</v>
      </c>
      <c r="AB135" s="954">
        <f t="shared" ref="AB135:AT135" si="151">SUM(AB129:AB134)</f>
        <v>3012570581</v>
      </c>
      <c r="AC135" s="146">
        <f t="shared" si="151"/>
        <v>0</v>
      </c>
      <c r="AD135" s="146">
        <f t="shared" si="151"/>
        <v>960263572</v>
      </c>
      <c r="AE135" s="146">
        <f t="shared" si="151"/>
        <v>0</v>
      </c>
      <c r="AF135" s="146">
        <f t="shared" si="151"/>
        <v>566750580</v>
      </c>
      <c r="AG135" s="146">
        <f t="shared" si="151"/>
        <v>0</v>
      </c>
      <c r="AH135" s="146">
        <f t="shared" si="151"/>
        <v>0</v>
      </c>
      <c r="AI135" s="146">
        <f t="shared" si="151"/>
        <v>0</v>
      </c>
      <c r="AJ135" s="146">
        <f t="shared" si="151"/>
        <v>0</v>
      </c>
      <c r="AK135" s="146">
        <f t="shared" si="151"/>
        <v>0</v>
      </c>
      <c r="AL135" s="146">
        <f t="shared" si="151"/>
        <v>0</v>
      </c>
      <c r="AM135" s="146">
        <f t="shared" si="151"/>
        <v>450670855</v>
      </c>
      <c r="AN135" s="146">
        <f t="shared" si="151"/>
        <v>506089999</v>
      </c>
      <c r="AO135" s="146">
        <f t="shared" si="151"/>
        <v>0</v>
      </c>
      <c r="AP135" s="146">
        <f t="shared" si="151"/>
        <v>292365444</v>
      </c>
      <c r="AQ135" s="146">
        <f t="shared" si="151"/>
        <v>0</v>
      </c>
      <c r="AR135" s="146">
        <f t="shared" si="151"/>
        <v>0</v>
      </c>
      <c r="AS135" s="146">
        <f t="shared" si="151"/>
        <v>0</v>
      </c>
      <c r="AT135" s="146">
        <f t="shared" si="151"/>
        <v>236430131</v>
      </c>
      <c r="AU135" s="950">
        <f t="shared" si="144"/>
        <v>0.80032835220908427</v>
      </c>
      <c r="AV135" s="146">
        <f t="shared" ref="AV135:BN135" si="152">SUM(AV129:AV134)</f>
        <v>12075052596</v>
      </c>
      <c r="AW135" s="146">
        <f t="shared" si="152"/>
        <v>0</v>
      </c>
      <c r="AX135" s="149">
        <f t="shared" si="152"/>
        <v>7448572065</v>
      </c>
      <c r="AY135" s="149">
        <f t="shared" si="152"/>
        <v>98553232</v>
      </c>
      <c r="AZ135" s="149">
        <f t="shared" si="152"/>
        <v>1332986070</v>
      </c>
      <c r="BA135" s="149">
        <f t="shared" si="152"/>
        <v>0</v>
      </c>
      <c r="BB135" s="149">
        <f t="shared" si="152"/>
        <v>0</v>
      </c>
      <c r="BC135" s="149">
        <f t="shared" si="152"/>
        <v>0</v>
      </c>
      <c r="BD135" s="149">
        <f t="shared" si="152"/>
        <v>0</v>
      </c>
      <c r="BE135" s="149">
        <f t="shared" si="152"/>
        <v>0</v>
      </c>
      <c r="BF135" s="149">
        <f t="shared" si="152"/>
        <v>140509069</v>
      </c>
      <c r="BG135" s="149">
        <f t="shared" si="152"/>
        <v>1049329145</v>
      </c>
      <c r="BH135" s="149">
        <f t="shared" si="152"/>
        <v>635939624</v>
      </c>
      <c r="BI135" s="149">
        <f t="shared" si="152"/>
        <v>0</v>
      </c>
      <c r="BJ135" s="149">
        <f t="shared" si="152"/>
        <v>812468324</v>
      </c>
      <c r="BK135" s="149">
        <f t="shared" si="152"/>
        <v>0</v>
      </c>
      <c r="BL135" s="149">
        <f t="shared" si="152"/>
        <v>0</v>
      </c>
      <c r="BM135" s="149">
        <f t="shared" si="152"/>
        <v>0</v>
      </c>
      <c r="BN135" s="149">
        <f t="shared" si="152"/>
        <v>556695067</v>
      </c>
      <c r="BO135" s="959">
        <f t="shared" si="146"/>
        <v>8.1744759696817548E-2</v>
      </c>
      <c r="BP135" s="149">
        <f t="shared" ref="BP135:CH135" si="153">SUM(BP129:BP134)</f>
        <v>1233334131</v>
      </c>
      <c r="BQ135" s="219">
        <f t="shared" si="153"/>
        <v>0</v>
      </c>
      <c r="BR135" s="219">
        <f t="shared" si="153"/>
        <v>303812128</v>
      </c>
      <c r="BS135" s="219">
        <f t="shared" si="153"/>
        <v>0</v>
      </c>
      <c r="BT135" s="954">
        <f t="shared" si="153"/>
        <v>414920050</v>
      </c>
      <c r="BU135" s="954">
        <f t="shared" si="153"/>
        <v>0</v>
      </c>
      <c r="BV135" s="954">
        <f t="shared" si="153"/>
        <v>0</v>
      </c>
      <c r="BW135" s="954">
        <f t="shared" si="153"/>
        <v>0</v>
      </c>
      <c r="BX135" s="954">
        <f t="shared" si="153"/>
        <v>0</v>
      </c>
      <c r="BY135" s="954">
        <f t="shared" si="153"/>
        <v>0</v>
      </c>
      <c r="BZ135" s="954">
        <f t="shared" si="153"/>
        <v>0</v>
      </c>
      <c r="CA135" s="954">
        <f t="shared" si="153"/>
        <v>167835046</v>
      </c>
      <c r="CB135" s="954">
        <f t="shared" si="153"/>
        <v>156363852</v>
      </c>
      <c r="CC135" s="954">
        <f t="shared" si="153"/>
        <v>0</v>
      </c>
      <c r="CD135" s="954">
        <f t="shared" si="153"/>
        <v>24450413</v>
      </c>
      <c r="CE135" s="954">
        <f t="shared" si="153"/>
        <v>0</v>
      </c>
      <c r="CF135" s="954">
        <f t="shared" si="153"/>
        <v>0</v>
      </c>
      <c r="CG135" s="954">
        <f t="shared" si="153"/>
        <v>0</v>
      </c>
      <c r="CH135" s="955">
        <f t="shared" si="153"/>
        <v>165952642</v>
      </c>
      <c r="CI135" s="1005">
        <f t="shared" si="148"/>
        <v>0.91825524030318251</v>
      </c>
      <c r="CJ135" s="954">
        <f t="shared" ref="CJ135:DB135" ca="1" si="154">SUM(CJ129:CJ134)</f>
        <v>13854289046</v>
      </c>
      <c r="CK135" s="955">
        <f t="shared" ca="1" si="154"/>
        <v>0</v>
      </c>
      <c r="CL135" s="955">
        <f t="shared" si="154"/>
        <v>8105023509</v>
      </c>
      <c r="CM135" s="955">
        <f t="shared" si="154"/>
        <v>98553232</v>
      </c>
      <c r="CN135" s="149">
        <f t="shared" si="154"/>
        <v>1484816600</v>
      </c>
      <c r="CO135" s="149">
        <f t="shared" si="154"/>
        <v>0</v>
      </c>
      <c r="CP135" s="149">
        <f t="shared" si="154"/>
        <v>0</v>
      </c>
      <c r="CQ135" s="149">
        <f t="shared" si="154"/>
        <v>0</v>
      </c>
      <c r="CR135" s="149">
        <f t="shared" si="154"/>
        <v>0</v>
      </c>
      <c r="CS135" s="149">
        <f t="shared" si="154"/>
        <v>0</v>
      </c>
      <c r="CT135" s="149">
        <f t="shared" si="154"/>
        <v>140509069</v>
      </c>
      <c r="CU135" s="149">
        <f t="shared" si="154"/>
        <v>1332164954</v>
      </c>
      <c r="CV135" s="149">
        <f t="shared" si="154"/>
        <v>985665771</v>
      </c>
      <c r="CW135" s="149">
        <f t="shared" si="154"/>
        <v>0</v>
      </c>
      <c r="CX135" s="149">
        <f t="shared" si="154"/>
        <v>1080383355</v>
      </c>
      <c r="CY135" s="149">
        <f t="shared" si="154"/>
        <v>0</v>
      </c>
      <c r="CZ135" s="149">
        <f t="shared" si="154"/>
        <v>0</v>
      </c>
      <c r="DA135" s="149">
        <f t="shared" si="154"/>
        <v>0</v>
      </c>
      <c r="DB135" s="149">
        <f t="shared" si="154"/>
        <v>627172556</v>
      </c>
    </row>
    <row r="136" spans="3:106" x14ac:dyDescent="0.25">
      <c r="C136" s="987"/>
      <c r="D136" s="1060" t="s">
        <v>3307</v>
      </c>
      <c r="E136" s="1065">
        <v>301</v>
      </c>
      <c r="F136" s="133"/>
      <c r="G136" s="951">
        <f>SUMIF($E$4:$E$124,"301",$G$4:$G$124)</f>
        <v>2515000000</v>
      </c>
      <c r="H136" s="216">
        <f>SUMIF($E$4:$E$124,"301",$H$4:$H$124)</f>
        <v>200000000</v>
      </c>
      <c r="I136" s="216">
        <f>SUMIF($E$4:$E$124,"301",$I$4:$I$124)</f>
        <v>318168096</v>
      </c>
      <c r="J136" s="951">
        <f>SUMIF($E$4:$E$124,"301",$J$4:$J$124)</f>
        <v>0</v>
      </c>
      <c r="K136" s="133">
        <f>SUMIF($E$4:$E$124,"301",$K$4:$K$124)</f>
        <v>701280247</v>
      </c>
      <c r="L136" s="133">
        <f>SUMIF($E$4:$E$124,"301",$L$4:$L$124)</f>
        <v>0</v>
      </c>
      <c r="M136" s="133">
        <f>SUMIF($E$4:$E$124,"301",$M$4:$M$124)</f>
        <v>0</v>
      </c>
      <c r="N136" s="133">
        <f>SUMIF($E$4:$E$124,"301",$N$4:$N$124)</f>
        <v>0</v>
      </c>
      <c r="O136" s="133">
        <f>SUMIF($E$4:$E$124,"301",$O$4:$O$124)</f>
        <v>0</v>
      </c>
      <c r="P136" s="133">
        <f>SUMIF($E$4:$E$124,"301",$P$4:$P$124)</f>
        <v>0</v>
      </c>
      <c r="Q136" s="133">
        <f>SUMIF($E$4:$E$124,"301",$Q$4:$Q$124)</f>
        <v>0</v>
      </c>
      <c r="R136" s="133">
        <f>SUMIF($E$4:$E$124,"301",$R$4:$R$124)</f>
        <v>0</v>
      </c>
      <c r="S136" s="133">
        <f>SUMIF($E$4:$E$124,"301",$S$4:$S$124)</f>
        <v>0</v>
      </c>
      <c r="T136" s="133">
        <f>SUMIF($E$4:$E$124,"301",$T$4:$T$124)</f>
        <v>0</v>
      </c>
      <c r="U136" s="133">
        <f>SUMIF($E$4:$E$124,"301",$U$4:$U$124)</f>
        <v>0</v>
      </c>
      <c r="V136" s="133">
        <f>SUMIF($E$4:$E$117,"301",$V$4:$V$117)</f>
        <v>1262551657</v>
      </c>
      <c r="W136" s="133">
        <f>SUMIF($E$4:$E$117,"301",$W$4:$W$117)</f>
        <v>0</v>
      </c>
      <c r="X136" s="133">
        <f>SUMIF($E$4:$E$124,"301",$X$4:$X$124)</f>
        <v>0</v>
      </c>
      <c r="Y136" s="133">
        <f>SUMIF($E$4:$E$124,"301",$Y$4:$Y$124)</f>
        <v>33000000</v>
      </c>
      <c r="AA136" s="946">
        <f t="shared" si="142"/>
        <v>0.6688862333996024</v>
      </c>
      <c r="AB136" s="218">
        <f>SUM(AC136:AT136)</f>
        <v>1682248877</v>
      </c>
      <c r="AC136" s="951">
        <f>SUMIF($E$4:$E$124,"301",$AC$4:$AC$124)</f>
        <v>200000000</v>
      </c>
      <c r="AD136" s="951">
        <f>SUMIF($E$4:$E$124,"301",$AD$4:$AD$124)</f>
        <v>268168096</v>
      </c>
      <c r="AE136" s="951">
        <f>SUMIF($E$4:$E$124,"301",$AE$4:$AE$124)</f>
        <v>0</v>
      </c>
      <c r="AF136" s="951">
        <f>SUMIF($E$4:$E$124,"301",$AF$4:$AF$124)</f>
        <v>701280247</v>
      </c>
      <c r="AG136" s="951">
        <f>SUMIF($E$4:$E$124,"301",$AG$4:$AG$124)</f>
        <v>0</v>
      </c>
      <c r="AH136" s="951">
        <f>SUMIF($E$4:$E$124,"301",$AH$4:$AH$124)</f>
        <v>0</v>
      </c>
      <c r="AI136" s="951">
        <f>SUMIF($E$4:$E$124,"301",$AI$4:$AI$124)</f>
        <v>0</v>
      </c>
      <c r="AJ136" s="951">
        <f>SUMIF($E$4:$E$124,"301",$AJ$4:$AJ$124)</f>
        <v>0</v>
      </c>
      <c r="AK136" s="951">
        <f>SUMIF($E$4:$E$117,"301",$AK$4:$AK$117)</f>
        <v>0</v>
      </c>
      <c r="AL136" s="951">
        <f>SUMIF($E$4:$E$124,"301",$AL$4:$AL$124)</f>
        <v>0</v>
      </c>
      <c r="AM136" s="951">
        <f>SUMIF($E$4:$E$124,"301",$AM$4:$AM$124)</f>
        <v>0</v>
      </c>
      <c r="AN136" s="951">
        <f>SUMIF($E$4:$E$124,"301",$AN$4:$AN$124)</f>
        <v>0</v>
      </c>
      <c r="AO136" s="951">
        <f>SUMIF($E$4:$E$124,"301",$AO$4:$AO$124)</f>
        <v>0</v>
      </c>
      <c r="AP136" s="951">
        <f>SUMIF($E$4:$E$124,"301",$AP$4:$AP$124)</f>
        <v>0</v>
      </c>
      <c r="AQ136" s="951">
        <f>SUMIF($E$4:$E$124,"301",$AQ$4:$AQ$124)</f>
        <v>512800534</v>
      </c>
      <c r="AR136" s="951">
        <f>SUMIF($E$4:$E$124,"301",$AR$4:$AR$124)</f>
        <v>0</v>
      </c>
      <c r="AS136" s="951">
        <f>SUMIF($E$4:$E$124,"301",$AS$4:$AS$124)</f>
        <v>0</v>
      </c>
      <c r="AT136" s="951">
        <f>SUMIF($E$4:$E$124,"301",$AT$4:$AT$124)</f>
        <v>0</v>
      </c>
      <c r="AU136" s="950">
        <f t="shared" si="144"/>
        <v>0.3311137666003976</v>
      </c>
      <c r="AV136" s="149">
        <f>SUM(AW136:BN136)</f>
        <v>832751123</v>
      </c>
      <c r="AW136" s="953">
        <f>SUMIF($E$4:$E$124,"301",$AW$4:$AW$124)</f>
        <v>0</v>
      </c>
      <c r="AX136" s="953">
        <f>SUMIF($E$4:$E$124,"301",$AX$4:$AX$124)</f>
        <v>50000000</v>
      </c>
      <c r="AY136" s="953">
        <f>SUMIF($E$4:$E$124,"301",$AY$4:$AY$124)</f>
        <v>0</v>
      </c>
      <c r="AZ136" s="953">
        <f>SUMIF($E$4:$E$124,"301",$AZ$4:$AZ$124)</f>
        <v>0</v>
      </c>
      <c r="BA136" s="953">
        <f>SUMIF($E$4:$E$124,"301",$BA$4:$BA$124)</f>
        <v>0</v>
      </c>
      <c r="BB136" s="953">
        <f>SUMIF($E$4:$E$124,"301",$BB$4:$BB$124)</f>
        <v>0</v>
      </c>
      <c r="BC136" s="953">
        <f>SUMIF($E$4:$E$124,"301",$BC$4:$BC$124)</f>
        <v>0</v>
      </c>
      <c r="BD136" s="953">
        <f>SUMIF($E$4:$E$124,"301",$BD$4:$BD$124)</f>
        <v>0</v>
      </c>
      <c r="BE136" s="953">
        <f>SUMIF($E$4:$E$124,"301",$BE$4:$BE$124)</f>
        <v>0</v>
      </c>
      <c r="BF136" s="953">
        <f>SUMIF($E$4:$E$124,"301",$BF$4:$BF$124)</f>
        <v>0</v>
      </c>
      <c r="BG136" s="953">
        <f>SUMIF($E$4:$E$124,"301",$BG$4:$BG$124)</f>
        <v>0</v>
      </c>
      <c r="BH136" s="953">
        <f>SUMIF($E$4:$E$124,"301",$BH$4:$BH$124)</f>
        <v>0</v>
      </c>
      <c r="BI136" s="953">
        <f>SUMIF($E$4:$E$124,"301",$BI$4:$BI$124)</f>
        <v>0</v>
      </c>
      <c r="BJ136" s="953">
        <f>SUMIF($E$4:$E$124,"301",$BJ$4:$BJ$124)</f>
        <v>0</v>
      </c>
      <c r="BK136" s="953">
        <f>SUMIF($E$4:$E$124,"301",$BK$4:$BK$124)</f>
        <v>749751123</v>
      </c>
      <c r="BL136" s="953">
        <f>SUMIF($E$4:$E$124,"301",$BL$4:$BL$124)</f>
        <v>0</v>
      </c>
      <c r="BM136" s="953"/>
      <c r="BN136" s="956">
        <f>SUMIF($E$4:$E$124,"301",$BN$4:$BN$124)</f>
        <v>33000000</v>
      </c>
      <c r="BO136" s="959">
        <f t="shared" si="146"/>
        <v>1.3114099801192844E-2</v>
      </c>
      <c r="BP136" s="149">
        <f>SUM(BQ136:CH136)</f>
        <v>32981961</v>
      </c>
      <c r="BQ136" s="951">
        <f>SUMIF($E$4:$E$124,"301",$BQ$4:$BQ$124)</f>
        <v>0</v>
      </c>
      <c r="BR136" s="951">
        <f>SUMIF($E$4:$E$124,"301",$BR$4:$BR$124)</f>
        <v>0</v>
      </c>
      <c r="BS136" s="951">
        <f>SUMIF($E$4:$E$124,"301",$BS$4:$BS$124)</f>
        <v>0</v>
      </c>
      <c r="BT136" s="951">
        <f>SUMIF($E$4:$E$124,"301",$BT$4:$BT$124)</f>
        <v>0</v>
      </c>
      <c r="BU136" s="951">
        <f>SUMIF($E$4:$E$124,"301",$BU$4:$BU$124)</f>
        <v>0</v>
      </c>
      <c r="BV136" s="951">
        <f>SUMIF($E$4:$E$124,"301",$BV$4:$BV$124)</f>
        <v>0</v>
      </c>
      <c r="BW136" s="951">
        <f>SUMIF($E$4:$E$124,"301",$BW$4:$BW$124)</f>
        <v>0</v>
      </c>
      <c r="BX136" s="951">
        <f>SUMIF($E$4:$E$124,"301",$BX$4:$BX$124)</f>
        <v>0</v>
      </c>
      <c r="BY136" s="951">
        <f>SUMIF($E$4:$E$124,"301",$BY$4:$BY$124)</f>
        <v>0</v>
      </c>
      <c r="BZ136" s="951">
        <f>SUMIF($E$4:$E$124,"301",$BZ$4:$BZ$124)</f>
        <v>0</v>
      </c>
      <c r="CA136" s="951">
        <f>SUMIF($E$4:$E$124,"301",$CA$4:$CA$124)</f>
        <v>0</v>
      </c>
      <c r="CB136" s="951">
        <f>SUMIF($E$4:$E$124,"301",$CB$4:$CB$124)</f>
        <v>0</v>
      </c>
      <c r="CC136" s="951">
        <f>SUMIF($E$4:$E$124,"301",$CC$4:$CC$124)</f>
        <v>0</v>
      </c>
      <c r="CD136" s="951">
        <f>SUMIF($E$4:$E$124,"301",$CD$4:$CD$124)</f>
        <v>0</v>
      </c>
      <c r="CE136" s="951">
        <f>SUMIF($E$4:$E$124,"301",$CE$4:$CE$124)</f>
        <v>32981961</v>
      </c>
      <c r="CF136" s="951">
        <f>SUMIF($E$4:$E$124,"301",$CF$4:$CF$124)</f>
        <v>0</v>
      </c>
      <c r="CG136" s="951">
        <f>SUMIF($E$4:$E$124,"301",$CG$4:$CG$124)</f>
        <v>0</v>
      </c>
      <c r="CH136" s="952">
        <f>SUMIF($E$4:$E$124,"301",$CH$4:$CH$124)</f>
        <v>0</v>
      </c>
      <c r="CI136" s="1005">
        <f t="shared" si="148"/>
        <v>0.98688590019880718</v>
      </c>
      <c r="CJ136" s="149">
        <f>SUM(CK136:DB136)</f>
        <v>2482018039</v>
      </c>
      <c r="CK136" s="953">
        <f>SUMIF($E$4:$E$124,"301",$CK$4:$CK$124)</f>
        <v>200000000</v>
      </c>
      <c r="CL136" s="953">
        <f>SUMIF($E$4:$E$124,"301",$CL$4:$CL$124)</f>
        <v>318168096</v>
      </c>
      <c r="CM136" s="953">
        <f>SUMIF($E$4:$E$124,"301",$CM$4:$CM$124)</f>
        <v>0</v>
      </c>
      <c r="CN136" s="953">
        <f>SUMIF($E$4:$E$124,"301",$CN$4:$CN$124)</f>
        <v>701280247</v>
      </c>
      <c r="CO136" s="953">
        <f>SUMIF($E$4:$E$124,"301",$CO$4:$CO$124)</f>
        <v>0</v>
      </c>
      <c r="CP136" s="953">
        <f>SUMIF($E$4:$E$124,"301",$CP$4:$CP$124)</f>
        <v>0</v>
      </c>
      <c r="CQ136" s="208">
        <f>SUMIF($E$4:$E$124,"301",$CQ$4:$CQ$124)</f>
        <v>0</v>
      </c>
      <c r="CR136" s="208">
        <f>SUMIF($E$4:$E$124,"301",$CR$4:$CR$124)</f>
        <v>0</v>
      </c>
      <c r="CS136" s="208">
        <f>SUMIF($E$4:$E$124,"301",$CS$4:$CS$124)</f>
        <v>0</v>
      </c>
      <c r="CT136" s="208">
        <f>SUMIF($E$4:$E$124,"301",$CT$4:$CT$124)</f>
        <v>0</v>
      </c>
      <c r="CU136" s="208">
        <f>SUMIF($E$4:$E$124,"301",$CU$4:$CU$124)</f>
        <v>0</v>
      </c>
      <c r="CV136" s="208">
        <f>SUMIF($E$4:$E$124,"301",$CV$4:$CV$124)</f>
        <v>0</v>
      </c>
      <c r="CW136" s="208">
        <f>SUMIF($E$4:$E$124,"301",$CW$4:$CW$124)</f>
        <v>0</v>
      </c>
      <c r="CX136" s="208">
        <f>SUMIF($E$4:$E$124,"301",$CX$4:$CX$124)</f>
        <v>0</v>
      </c>
      <c r="CY136" s="208">
        <f>SUMIF($E$4:$E$124,"301",$CY$4:$CY$124)</f>
        <v>1229569696</v>
      </c>
      <c r="CZ136" s="208">
        <f>SUMIF($E$4:$E$124,"301",$CZ$4:$CZ$124)</f>
        <v>0</v>
      </c>
      <c r="DA136" s="208">
        <f>SUMIF($E$4:$E$124,"301",$DA$4:$DA$124)</f>
        <v>0</v>
      </c>
      <c r="DB136" s="208">
        <f>SUMIF($E$4:$E$124,"301",$DB$4:$DB$124)</f>
        <v>33000000</v>
      </c>
    </row>
    <row r="137" spans="3:106" ht="15.75" thickBot="1" x14ac:dyDescent="0.3">
      <c r="C137" s="1521" t="s">
        <v>4613</v>
      </c>
      <c r="D137" s="1522"/>
      <c r="E137" s="132"/>
      <c r="F137" s="134"/>
      <c r="G137" s="945">
        <f t="shared" ref="G137:Z137" si="155">SUM(G135:G136)</f>
        <v>17602623177</v>
      </c>
      <c r="H137" s="945">
        <f t="shared" si="155"/>
        <v>200000000</v>
      </c>
      <c r="I137" s="945">
        <f t="shared" si="155"/>
        <v>8727003733</v>
      </c>
      <c r="J137" s="945">
        <f t="shared" si="155"/>
        <v>98553232</v>
      </c>
      <c r="K137" s="945">
        <f t="shared" si="155"/>
        <v>2601016897</v>
      </c>
      <c r="L137" s="945">
        <f t="shared" si="155"/>
        <v>0</v>
      </c>
      <c r="M137" s="945">
        <f t="shared" si="155"/>
        <v>0</v>
      </c>
      <c r="N137" s="945">
        <f t="shared" si="155"/>
        <v>0</v>
      </c>
      <c r="O137" s="945">
        <f t="shared" si="155"/>
        <v>0</v>
      </c>
      <c r="P137" s="945">
        <f t="shared" si="155"/>
        <v>0</v>
      </c>
      <c r="Q137" s="945">
        <f t="shared" si="155"/>
        <v>140509069</v>
      </c>
      <c r="R137" s="945">
        <f t="shared" si="155"/>
        <v>1500000000</v>
      </c>
      <c r="S137" s="945">
        <f t="shared" si="155"/>
        <v>1142029623</v>
      </c>
      <c r="T137" s="945">
        <f t="shared" si="155"/>
        <v>0</v>
      </c>
      <c r="U137" s="945">
        <f t="shared" si="155"/>
        <v>1104833768</v>
      </c>
      <c r="V137" s="945">
        <f t="shared" si="155"/>
        <v>1262551657</v>
      </c>
      <c r="W137" s="945">
        <f t="shared" si="155"/>
        <v>0</v>
      </c>
      <c r="X137" s="945">
        <f t="shared" si="155"/>
        <v>0</v>
      </c>
      <c r="Y137" s="945">
        <f t="shared" si="155"/>
        <v>826125198</v>
      </c>
      <c r="Z137" s="945">
        <f t="shared" si="155"/>
        <v>0</v>
      </c>
      <c r="AA137" s="958">
        <f t="shared" si="142"/>
        <v>0.26671135380176525</v>
      </c>
      <c r="AB137" s="947">
        <f t="shared" ref="AB137:AT137" si="156">AB135+AB136</f>
        <v>4694819458</v>
      </c>
      <c r="AC137" s="947">
        <f t="shared" si="156"/>
        <v>200000000</v>
      </c>
      <c r="AD137" s="947">
        <f t="shared" si="156"/>
        <v>1228431668</v>
      </c>
      <c r="AE137" s="947">
        <f t="shared" si="156"/>
        <v>0</v>
      </c>
      <c r="AF137" s="947">
        <f t="shared" si="156"/>
        <v>1268030827</v>
      </c>
      <c r="AG137" s="947">
        <f t="shared" si="156"/>
        <v>0</v>
      </c>
      <c r="AH137" s="947">
        <f t="shared" si="156"/>
        <v>0</v>
      </c>
      <c r="AI137" s="947">
        <f t="shared" si="156"/>
        <v>0</v>
      </c>
      <c r="AJ137" s="947">
        <f t="shared" si="156"/>
        <v>0</v>
      </c>
      <c r="AK137" s="947">
        <f t="shared" si="156"/>
        <v>0</v>
      </c>
      <c r="AL137" s="947">
        <f t="shared" si="156"/>
        <v>0</v>
      </c>
      <c r="AM137" s="947">
        <f t="shared" si="156"/>
        <v>450670855</v>
      </c>
      <c r="AN137" s="947">
        <f t="shared" si="156"/>
        <v>506089999</v>
      </c>
      <c r="AO137" s="947">
        <f t="shared" si="156"/>
        <v>0</v>
      </c>
      <c r="AP137" s="947">
        <f t="shared" si="156"/>
        <v>292365444</v>
      </c>
      <c r="AQ137" s="947">
        <f t="shared" si="156"/>
        <v>512800534</v>
      </c>
      <c r="AR137" s="947">
        <f t="shared" si="156"/>
        <v>0</v>
      </c>
      <c r="AS137" s="947">
        <f t="shared" si="156"/>
        <v>0</v>
      </c>
      <c r="AT137" s="947">
        <f t="shared" si="156"/>
        <v>236430131</v>
      </c>
      <c r="AU137" s="950">
        <f t="shared" si="144"/>
        <v>0.73328864619823475</v>
      </c>
      <c r="AV137" s="947">
        <f>AV135+AV136</f>
        <v>12907803719</v>
      </c>
      <c r="AW137" s="947">
        <f>AW135+AW136</f>
        <v>0</v>
      </c>
      <c r="AX137" s="965">
        <f t="shared" ref="AX137:BN137" si="157">+AX135+AX136</f>
        <v>7498572065</v>
      </c>
      <c r="AY137" s="965">
        <f t="shared" si="157"/>
        <v>98553232</v>
      </c>
      <c r="AZ137" s="965">
        <f t="shared" si="157"/>
        <v>1332986070</v>
      </c>
      <c r="BA137" s="965">
        <f t="shared" si="157"/>
        <v>0</v>
      </c>
      <c r="BB137" s="965">
        <f t="shared" si="157"/>
        <v>0</v>
      </c>
      <c r="BC137" s="965">
        <f t="shared" si="157"/>
        <v>0</v>
      </c>
      <c r="BD137" s="965">
        <f t="shared" si="157"/>
        <v>0</v>
      </c>
      <c r="BE137" s="965">
        <f t="shared" si="157"/>
        <v>0</v>
      </c>
      <c r="BF137" s="965">
        <f t="shared" si="157"/>
        <v>140509069</v>
      </c>
      <c r="BG137" s="965">
        <f t="shared" si="157"/>
        <v>1049329145</v>
      </c>
      <c r="BH137" s="965">
        <f t="shared" si="157"/>
        <v>635939624</v>
      </c>
      <c r="BI137" s="965">
        <f t="shared" si="157"/>
        <v>0</v>
      </c>
      <c r="BJ137" s="965">
        <f t="shared" si="157"/>
        <v>812468324</v>
      </c>
      <c r="BK137" s="965">
        <f t="shared" si="157"/>
        <v>749751123</v>
      </c>
      <c r="BL137" s="965">
        <f t="shared" si="157"/>
        <v>0</v>
      </c>
      <c r="BM137" s="965">
        <f t="shared" si="157"/>
        <v>0</v>
      </c>
      <c r="BN137" s="965">
        <f t="shared" si="157"/>
        <v>589695067</v>
      </c>
      <c r="BO137" s="960">
        <f t="shared" si="146"/>
        <v>7.193905585927661E-2</v>
      </c>
      <c r="BP137" s="1023">
        <f t="shared" ref="BP137:BS137" si="158">+BP135+BP136</f>
        <v>1266316092</v>
      </c>
      <c r="BQ137" s="965">
        <f t="shared" si="158"/>
        <v>0</v>
      </c>
      <c r="BR137" s="965">
        <f t="shared" si="158"/>
        <v>303812128</v>
      </c>
      <c r="BS137" s="965">
        <f t="shared" si="158"/>
        <v>0</v>
      </c>
      <c r="BT137" s="945">
        <f t="shared" ref="BT137:CH137" si="159">SUM(BT135:BT136)</f>
        <v>414920050</v>
      </c>
      <c r="BU137" s="945">
        <f t="shared" si="159"/>
        <v>0</v>
      </c>
      <c r="BV137" s="945">
        <f t="shared" si="159"/>
        <v>0</v>
      </c>
      <c r="BW137" s="945">
        <f t="shared" si="159"/>
        <v>0</v>
      </c>
      <c r="BX137" s="945">
        <f t="shared" si="159"/>
        <v>0</v>
      </c>
      <c r="BY137" s="945">
        <f t="shared" si="159"/>
        <v>0</v>
      </c>
      <c r="BZ137" s="945">
        <f t="shared" si="159"/>
        <v>0</v>
      </c>
      <c r="CA137" s="945">
        <f t="shared" si="159"/>
        <v>167835046</v>
      </c>
      <c r="CB137" s="945">
        <f t="shared" si="159"/>
        <v>156363852</v>
      </c>
      <c r="CC137" s="945">
        <f t="shared" si="159"/>
        <v>0</v>
      </c>
      <c r="CD137" s="945">
        <f t="shared" si="159"/>
        <v>24450413</v>
      </c>
      <c r="CE137" s="945">
        <f t="shared" si="159"/>
        <v>32981961</v>
      </c>
      <c r="CF137" s="945">
        <f t="shared" si="159"/>
        <v>0</v>
      </c>
      <c r="CG137" s="945">
        <f t="shared" si="159"/>
        <v>0</v>
      </c>
      <c r="CH137" s="957">
        <f t="shared" si="159"/>
        <v>165952642</v>
      </c>
      <c r="CI137" s="1014">
        <f t="shared" si="148"/>
        <v>0.92806094414072338</v>
      </c>
      <c r="CJ137" s="945">
        <f t="shared" ref="CJ137:DB137" ca="1" si="160">SUM(CJ135:CJ136)</f>
        <v>16336307085</v>
      </c>
      <c r="CK137" s="957">
        <f t="shared" ca="1" si="160"/>
        <v>200000000</v>
      </c>
      <c r="CL137" s="957">
        <f t="shared" si="160"/>
        <v>8423191605</v>
      </c>
      <c r="CM137" s="957">
        <f t="shared" si="160"/>
        <v>98553232</v>
      </c>
      <c r="CN137" s="945">
        <f t="shared" si="160"/>
        <v>2186096847</v>
      </c>
      <c r="CO137" s="945">
        <f t="shared" si="160"/>
        <v>0</v>
      </c>
      <c r="CP137" s="945">
        <f t="shared" si="160"/>
        <v>0</v>
      </c>
      <c r="CQ137" s="145">
        <f t="shared" si="160"/>
        <v>0</v>
      </c>
      <c r="CR137" s="145">
        <f t="shared" si="160"/>
        <v>0</v>
      </c>
      <c r="CS137" s="145">
        <f t="shared" si="160"/>
        <v>0</v>
      </c>
      <c r="CT137" s="145">
        <f t="shared" si="160"/>
        <v>140509069</v>
      </c>
      <c r="CU137" s="145">
        <f t="shared" si="160"/>
        <v>1332164954</v>
      </c>
      <c r="CV137" s="145">
        <f t="shared" si="160"/>
        <v>985665771</v>
      </c>
      <c r="CW137" s="145">
        <f t="shared" si="160"/>
        <v>0</v>
      </c>
      <c r="CX137" s="145">
        <f t="shared" si="160"/>
        <v>1080383355</v>
      </c>
      <c r="CY137" s="145">
        <f t="shared" si="160"/>
        <v>1229569696</v>
      </c>
      <c r="CZ137" s="145">
        <f t="shared" si="160"/>
        <v>0</v>
      </c>
      <c r="DA137" s="145">
        <f t="shared" si="160"/>
        <v>0</v>
      </c>
      <c r="DB137" s="145">
        <f t="shared" si="160"/>
        <v>660172556</v>
      </c>
    </row>
    <row r="138" spans="3:106" ht="15.75" thickTop="1" x14ac:dyDescent="0.25">
      <c r="G138" s="1">
        <f t="shared" ref="G138:Y138" si="161">+G127-G137</f>
        <v>0</v>
      </c>
      <c r="H138" s="1">
        <f t="shared" si="161"/>
        <v>0</v>
      </c>
      <c r="I138" s="1">
        <f t="shared" si="161"/>
        <v>0</v>
      </c>
      <c r="J138" s="1">
        <f t="shared" si="161"/>
        <v>0</v>
      </c>
      <c r="K138" s="1">
        <f>+K127-K137</f>
        <v>0</v>
      </c>
      <c r="L138" s="1">
        <f t="shared" si="161"/>
        <v>0</v>
      </c>
      <c r="M138" s="1">
        <f t="shared" si="161"/>
        <v>0</v>
      </c>
      <c r="N138" s="1">
        <f t="shared" si="161"/>
        <v>0</v>
      </c>
      <c r="O138" s="1">
        <f t="shared" si="161"/>
        <v>0</v>
      </c>
      <c r="P138" s="1">
        <f t="shared" si="161"/>
        <v>0</v>
      </c>
      <c r="Q138" s="1">
        <f t="shared" si="161"/>
        <v>0</v>
      </c>
      <c r="R138" s="1">
        <f t="shared" si="161"/>
        <v>0</v>
      </c>
      <c r="S138" s="1">
        <f t="shared" si="161"/>
        <v>0</v>
      </c>
      <c r="T138" s="1">
        <f t="shared" si="161"/>
        <v>0</v>
      </c>
      <c r="U138" s="1">
        <f t="shared" si="161"/>
        <v>0</v>
      </c>
      <c r="V138" s="1">
        <f t="shared" si="161"/>
        <v>0</v>
      </c>
      <c r="W138" s="1">
        <f t="shared" si="161"/>
        <v>0</v>
      </c>
      <c r="X138" s="1">
        <f t="shared" si="161"/>
        <v>0</v>
      </c>
      <c r="Y138" s="1">
        <f t="shared" si="161"/>
        <v>0</v>
      </c>
      <c r="AB138" s="1">
        <f t="shared" ref="AB138:AT138" si="162">+AB127-AB137</f>
        <v>0</v>
      </c>
      <c r="AC138" s="1">
        <f t="shared" si="162"/>
        <v>0</v>
      </c>
      <c r="AD138" s="1">
        <f t="shared" si="162"/>
        <v>0</v>
      </c>
      <c r="AE138" s="1">
        <f t="shared" si="162"/>
        <v>0</v>
      </c>
      <c r="AF138" s="1">
        <f t="shared" si="162"/>
        <v>0</v>
      </c>
      <c r="AG138" s="1">
        <f t="shared" si="162"/>
        <v>0</v>
      </c>
      <c r="AH138" s="1">
        <f t="shared" si="162"/>
        <v>0</v>
      </c>
      <c r="AI138" s="1">
        <f t="shared" si="162"/>
        <v>0</v>
      </c>
      <c r="AJ138" s="1">
        <f t="shared" si="162"/>
        <v>0</v>
      </c>
      <c r="AK138" s="1">
        <f t="shared" si="162"/>
        <v>0</v>
      </c>
      <c r="AL138" s="1">
        <f t="shared" si="162"/>
        <v>0</v>
      </c>
      <c r="AM138" s="1">
        <f t="shared" si="162"/>
        <v>0</v>
      </c>
      <c r="AN138" s="1">
        <f t="shared" si="162"/>
        <v>0</v>
      </c>
      <c r="AO138" s="1">
        <f t="shared" si="162"/>
        <v>0</v>
      </c>
      <c r="AP138" s="1">
        <f t="shared" si="162"/>
        <v>0</v>
      </c>
      <c r="AQ138" s="1">
        <f t="shared" si="162"/>
        <v>0</v>
      </c>
      <c r="AR138" s="1">
        <f t="shared" si="162"/>
        <v>0</v>
      </c>
      <c r="AS138" s="1">
        <f t="shared" si="162"/>
        <v>0</v>
      </c>
      <c r="AT138" s="1">
        <f t="shared" si="162"/>
        <v>0</v>
      </c>
      <c r="AV138" s="1">
        <f t="shared" ref="AV138:BN138" si="163">+AV127-AV137</f>
        <v>0</v>
      </c>
      <c r="AW138" s="1">
        <f t="shared" si="163"/>
        <v>0</v>
      </c>
      <c r="AX138" s="1">
        <f t="shared" si="163"/>
        <v>0</v>
      </c>
      <c r="AY138" s="1">
        <f t="shared" si="163"/>
        <v>0</v>
      </c>
      <c r="AZ138" s="1">
        <f t="shared" si="163"/>
        <v>0</v>
      </c>
      <c r="BA138" s="1">
        <f t="shared" si="163"/>
        <v>0</v>
      </c>
      <c r="BB138" s="1">
        <f t="shared" si="163"/>
        <v>0</v>
      </c>
      <c r="BC138" s="1">
        <f t="shared" si="163"/>
        <v>0</v>
      </c>
      <c r="BD138" s="1">
        <f t="shared" si="163"/>
        <v>0</v>
      </c>
      <c r="BE138" s="1">
        <f t="shared" si="163"/>
        <v>0</v>
      </c>
      <c r="BF138" s="1">
        <f t="shared" si="163"/>
        <v>0</v>
      </c>
      <c r="BG138" s="1">
        <f t="shared" si="163"/>
        <v>0</v>
      </c>
      <c r="BH138" s="1">
        <f t="shared" si="163"/>
        <v>0</v>
      </c>
      <c r="BI138" s="1">
        <f t="shared" si="163"/>
        <v>0</v>
      </c>
      <c r="BJ138" s="1">
        <f t="shared" si="163"/>
        <v>0</v>
      </c>
      <c r="BK138" s="1">
        <f t="shared" si="163"/>
        <v>0</v>
      </c>
      <c r="BL138" s="1">
        <f t="shared" si="163"/>
        <v>0</v>
      </c>
      <c r="BM138" s="1">
        <f t="shared" si="163"/>
        <v>0</v>
      </c>
      <c r="BN138" s="1">
        <f t="shared" si="163"/>
        <v>0</v>
      </c>
      <c r="BP138" s="1">
        <f t="shared" ref="BP138:CH138" si="164">+BP127-BP137</f>
        <v>0</v>
      </c>
      <c r="BQ138" s="1">
        <f t="shared" si="164"/>
        <v>0</v>
      </c>
      <c r="BR138" s="1">
        <f t="shared" si="164"/>
        <v>0</v>
      </c>
      <c r="BS138" s="1">
        <f t="shared" si="164"/>
        <v>0</v>
      </c>
      <c r="BT138" s="1">
        <f t="shared" si="164"/>
        <v>0</v>
      </c>
      <c r="BU138" s="1">
        <f t="shared" si="164"/>
        <v>0</v>
      </c>
      <c r="BV138" s="1">
        <f t="shared" si="164"/>
        <v>0</v>
      </c>
      <c r="BW138" s="1">
        <f t="shared" si="164"/>
        <v>0</v>
      </c>
      <c r="BX138" s="1">
        <f t="shared" si="164"/>
        <v>0</v>
      </c>
      <c r="BY138" s="1">
        <f t="shared" si="164"/>
        <v>0</v>
      </c>
      <c r="BZ138" s="1">
        <f t="shared" si="164"/>
        <v>0</v>
      </c>
      <c r="CA138" s="1">
        <f t="shared" si="164"/>
        <v>0</v>
      </c>
      <c r="CB138" s="1">
        <f t="shared" si="164"/>
        <v>0</v>
      </c>
      <c r="CC138" s="1">
        <f t="shared" si="164"/>
        <v>0</v>
      </c>
      <c r="CD138" s="1">
        <f t="shared" si="164"/>
        <v>0</v>
      </c>
      <c r="CE138" s="1">
        <f t="shared" si="164"/>
        <v>0</v>
      </c>
      <c r="CF138" s="1">
        <f t="shared" si="164"/>
        <v>0</v>
      </c>
      <c r="CG138" s="1">
        <f t="shared" si="164"/>
        <v>0</v>
      </c>
      <c r="CH138" s="1">
        <f t="shared" si="164"/>
        <v>0</v>
      </c>
      <c r="CI138" s="1"/>
      <c r="CJ138" s="1">
        <f t="shared" ref="CJ138:DB138" ca="1" si="165">+CJ127-CJ137</f>
        <v>0</v>
      </c>
      <c r="CK138" s="1">
        <f t="shared" ca="1" si="165"/>
        <v>0</v>
      </c>
      <c r="CL138" s="1">
        <f t="shared" si="165"/>
        <v>0</v>
      </c>
      <c r="CM138" s="1">
        <f t="shared" si="165"/>
        <v>0</v>
      </c>
      <c r="CN138" s="1">
        <f t="shared" si="165"/>
        <v>0</v>
      </c>
      <c r="CO138" s="1">
        <f t="shared" si="165"/>
        <v>0</v>
      </c>
      <c r="CP138" s="1">
        <f t="shared" si="165"/>
        <v>0</v>
      </c>
      <c r="CQ138" s="1">
        <f t="shared" si="165"/>
        <v>0</v>
      </c>
      <c r="CR138" s="1">
        <f t="shared" si="165"/>
        <v>0</v>
      </c>
      <c r="CS138" s="1">
        <f t="shared" si="165"/>
        <v>0</v>
      </c>
      <c r="CT138" s="1">
        <f t="shared" si="165"/>
        <v>0</v>
      </c>
      <c r="CU138" s="1">
        <f t="shared" si="165"/>
        <v>0</v>
      </c>
      <c r="CV138" s="1">
        <f t="shared" si="165"/>
        <v>0</v>
      </c>
      <c r="CW138" s="1">
        <f t="shared" si="165"/>
        <v>0</v>
      </c>
      <c r="CX138" s="1">
        <f t="shared" si="165"/>
        <v>0</v>
      </c>
      <c r="CY138" s="1">
        <f t="shared" si="165"/>
        <v>0</v>
      </c>
      <c r="CZ138" s="1">
        <f t="shared" si="165"/>
        <v>0</v>
      </c>
      <c r="DA138" s="1">
        <f t="shared" si="165"/>
        <v>0</v>
      </c>
      <c r="DB138" s="1">
        <f t="shared" si="165"/>
        <v>0</v>
      </c>
    </row>
    <row r="139" spans="3:106" x14ac:dyDescent="0.25">
      <c r="AB139" s="1">
        <f>+AB137+AV137</f>
        <v>17602623177</v>
      </c>
      <c r="BP139" s="1">
        <f ca="1">+BP137+CJ137</f>
        <v>17602623177</v>
      </c>
    </row>
    <row r="142" spans="3:106" x14ac:dyDescent="0.25">
      <c r="K142" s="1"/>
    </row>
    <row r="145" spans="21:21" x14ac:dyDescent="0.25">
      <c r="U145" s="1"/>
    </row>
  </sheetData>
  <mergeCells count="89">
    <mergeCell ref="O1:O3"/>
    <mergeCell ref="P1:P3"/>
    <mergeCell ref="Q1:Q3"/>
    <mergeCell ref="R1:R3"/>
    <mergeCell ref="M1:M3"/>
    <mergeCell ref="N1:N3"/>
    <mergeCell ref="A2:A3"/>
    <mergeCell ref="B2:B3"/>
    <mergeCell ref="C2:C3"/>
    <mergeCell ref="D2:D3"/>
    <mergeCell ref="E2:E3"/>
    <mergeCell ref="F2:F3"/>
    <mergeCell ref="C1:F1"/>
    <mergeCell ref="H1:H3"/>
    <mergeCell ref="I1:I3"/>
    <mergeCell ref="J1:J3"/>
    <mergeCell ref="K1:K3"/>
    <mergeCell ref="L1:L3"/>
    <mergeCell ref="A4:A18"/>
    <mergeCell ref="B4:B6"/>
    <mergeCell ref="B8:B12"/>
    <mergeCell ref="B14:B16"/>
    <mergeCell ref="B17:B18"/>
    <mergeCell ref="A32:A46"/>
    <mergeCell ref="B32:B35"/>
    <mergeCell ref="B36:B39"/>
    <mergeCell ref="B40:B42"/>
    <mergeCell ref="B43:B46"/>
    <mergeCell ref="B106:F106"/>
    <mergeCell ref="A107:A118"/>
    <mergeCell ref="B107:B109"/>
    <mergeCell ref="B110:B118"/>
    <mergeCell ref="A69:A81"/>
    <mergeCell ref="B69:B75"/>
    <mergeCell ref="B76:B77"/>
    <mergeCell ref="B78:B81"/>
    <mergeCell ref="A82:A88"/>
    <mergeCell ref="B82:B83"/>
    <mergeCell ref="B84:B88"/>
    <mergeCell ref="G1:G3"/>
    <mergeCell ref="B89:F89"/>
    <mergeCell ref="A91:A105"/>
    <mergeCell ref="B91:B98"/>
    <mergeCell ref="B102:B104"/>
    <mergeCell ref="A47:A55"/>
    <mergeCell ref="B47:B48"/>
    <mergeCell ref="B49:B50"/>
    <mergeCell ref="B51:B55"/>
    <mergeCell ref="B56:E56"/>
    <mergeCell ref="A57:A68"/>
    <mergeCell ref="B57:B59"/>
    <mergeCell ref="B61:B68"/>
    <mergeCell ref="B19:E19"/>
    <mergeCell ref="B20:B22"/>
    <mergeCell ref="B23:B31"/>
    <mergeCell ref="A119:A124"/>
    <mergeCell ref="B119:B121"/>
    <mergeCell ref="B125:D125"/>
    <mergeCell ref="C127:E127"/>
    <mergeCell ref="C137:D137"/>
    <mergeCell ref="AI1:AJ2"/>
    <mergeCell ref="S1:S3"/>
    <mergeCell ref="T1:T3"/>
    <mergeCell ref="U1:U3"/>
    <mergeCell ref="V1:V3"/>
    <mergeCell ref="W1:W3"/>
    <mergeCell ref="X1:X3"/>
    <mergeCell ref="Y1:Y3"/>
    <mergeCell ref="AA1:AB2"/>
    <mergeCell ref="AC1:AD2"/>
    <mergeCell ref="AE1:AF2"/>
    <mergeCell ref="AG1:AH2"/>
    <mergeCell ref="CQ1:CR2"/>
    <mergeCell ref="AK1:AL2"/>
    <mergeCell ref="AM1:AN2"/>
    <mergeCell ref="AO1:AP2"/>
    <mergeCell ref="AQ1:AR2"/>
    <mergeCell ref="AS1:AT2"/>
    <mergeCell ref="AU1:AV2"/>
    <mergeCell ref="BO1:BP2"/>
    <mergeCell ref="CI1:CJ2"/>
    <mergeCell ref="CK1:CL2"/>
    <mergeCell ref="CM1:CN2"/>
    <mergeCell ref="CO1:CP2"/>
    <mergeCell ref="CS1:CT2"/>
    <mergeCell ref="CU1:CV2"/>
    <mergeCell ref="CW1:CX2"/>
    <mergeCell ref="CY1:CZ2"/>
    <mergeCell ref="DA1:DB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 xml:space="preserve">&amp;C&amp;"-,Negrita"&amp;14UNIVERSIDAD SURCOLOMBIANA  EJECUCION PLAN DE ACCIÓN  A 31 DE ENERO DE  2016
</oddHeader>
    <oddFooter>&amp;LUNIDAD DE PLANEAMIENTO ECONÓMICO Y ADMINISTRATIVO&amp;COFICINA DE PLANEACIÓN&amp;RPágina &amp;P de &amp;N</oddFooter>
  </headerFooter>
  <rowBreaks count="1" manualBreakCount="1">
    <brk id="23"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K220"/>
  <sheetViews>
    <sheetView showGridLines="0" tabSelected="1" topLeftCell="E127" zoomScaleNormal="100" zoomScalePageLayoutView="50" workbookViewId="0">
      <selection activeCell="DI137" sqref="DI137"/>
    </sheetView>
  </sheetViews>
  <sheetFormatPr baseColWidth="10" defaultRowHeight="15" x14ac:dyDescent="0.25"/>
  <cols>
    <col min="1" max="1" width="4.85546875" customWidth="1"/>
    <col min="2" max="2" width="23" hidden="1" customWidth="1"/>
    <col min="3" max="3" width="9.42578125" customWidth="1"/>
    <col min="4" max="4" width="40" customWidth="1"/>
    <col min="5" max="5" width="6.28515625" customWidth="1"/>
    <col min="6" max="6" width="13.5703125" customWidth="1"/>
    <col min="7" max="7" width="15" customWidth="1"/>
    <col min="8" max="8" width="11.85546875" hidden="1" customWidth="1"/>
    <col min="9" max="9" width="13.140625" hidden="1" customWidth="1"/>
    <col min="10" max="10" width="10.85546875" hidden="1" customWidth="1"/>
    <col min="11" max="11" width="12.85546875" hidden="1" customWidth="1"/>
    <col min="12" max="12" width="14.7109375" hidden="1" customWidth="1"/>
    <col min="13" max="13" width="12.85546875" hidden="1" customWidth="1"/>
    <col min="14" max="14" width="11.85546875" hidden="1" customWidth="1"/>
    <col min="15" max="15" width="11.42578125" hidden="1" customWidth="1"/>
    <col min="16" max="16" width="10.7109375" hidden="1" customWidth="1"/>
    <col min="17" max="17" width="11.28515625" hidden="1" customWidth="1"/>
    <col min="18" max="18" width="12.7109375" hidden="1" customWidth="1"/>
    <col min="19" max="19" width="12.85546875" hidden="1" customWidth="1"/>
    <col min="20" max="20" width="14.140625" hidden="1" customWidth="1"/>
    <col min="21" max="22" width="12.7109375" hidden="1" customWidth="1"/>
    <col min="23" max="23" width="12.28515625" hidden="1" customWidth="1"/>
    <col min="24" max="24" width="0.5703125" hidden="1" customWidth="1"/>
    <col min="25" max="25" width="12.42578125" hidden="1" customWidth="1"/>
    <col min="26" max="26" width="1.140625" customWidth="1"/>
    <col min="27" max="27" width="8.7109375" customWidth="1"/>
    <col min="28" max="28" width="14.42578125" customWidth="1"/>
    <col min="29" max="29" width="13.5703125" hidden="1" customWidth="1"/>
    <col min="30" max="30" width="14" hidden="1" customWidth="1"/>
    <col min="31" max="31" width="17.28515625" hidden="1" customWidth="1"/>
    <col min="32" max="32" width="16.140625" hidden="1" customWidth="1"/>
    <col min="33" max="34" width="15" hidden="1" customWidth="1"/>
    <col min="35" max="35" width="11.7109375" hidden="1" customWidth="1"/>
    <col min="36" max="36" width="13.28515625" hidden="1" customWidth="1"/>
    <col min="37" max="37" width="12.5703125" hidden="1" customWidth="1"/>
    <col min="38" max="38" width="14.42578125" hidden="1" customWidth="1"/>
    <col min="39" max="39" width="14.140625" hidden="1" customWidth="1"/>
    <col min="40" max="40" width="13.28515625" hidden="1" customWidth="1"/>
    <col min="41" max="41" width="13.5703125" hidden="1" customWidth="1"/>
    <col min="42" max="42" width="13.42578125" hidden="1" customWidth="1"/>
    <col min="43" max="43" width="17.7109375" hidden="1" customWidth="1"/>
    <col min="44" max="44" width="14.85546875" hidden="1" customWidth="1"/>
    <col min="45" max="45" width="15.5703125" hidden="1" customWidth="1"/>
    <col min="46" max="46" width="13.85546875" hidden="1" customWidth="1"/>
    <col min="47" max="47" width="9.5703125" customWidth="1"/>
    <col min="48" max="48" width="14.28515625" customWidth="1"/>
    <col min="49" max="49" width="14" hidden="1" customWidth="1"/>
    <col min="50" max="50" width="15.140625" hidden="1" customWidth="1"/>
    <col min="51" max="51" width="16.5703125" hidden="1" customWidth="1"/>
    <col min="52" max="52" width="13.5703125" hidden="1" customWidth="1"/>
    <col min="53" max="54" width="13.85546875" hidden="1" customWidth="1"/>
    <col min="55" max="56" width="12.28515625" hidden="1" customWidth="1"/>
    <col min="57" max="57" width="11.140625" hidden="1" customWidth="1"/>
    <col min="58" max="58" width="12.5703125" hidden="1" customWidth="1"/>
    <col min="59" max="59" width="13.5703125" hidden="1" customWidth="1"/>
    <col min="60" max="60" width="15.140625" hidden="1" customWidth="1"/>
    <col min="61" max="61" width="13.85546875" hidden="1" customWidth="1"/>
    <col min="62" max="62" width="15" hidden="1" customWidth="1"/>
    <col min="63" max="63" width="13.42578125" hidden="1" customWidth="1"/>
    <col min="64" max="64" width="13.5703125" hidden="1" customWidth="1"/>
    <col min="65" max="65" width="13.7109375" hidden="1" customWidth="1"/>
    <col min="66" max="66" width="14" hidden="1" customWidth="1"/>
    <col min="67" max="67" width="10.28515625" customWidth="1"/>
    <col min="68" max="68" width="14" customWidth="1"/>
    <col min="69" max="69" width="12.28515625" hidden="1" customWidth="1"/>
    <col min="70" max="70" width="13.28515625" hidden="1" customWidth="1"/>
    <col min="71" max="71" width="14" hidden="1" customWidth="1"/>
    <col min="72" max="72" width="15.42578125" hidden="1" customWidth="1"/>
    <col min="73" max="73" width="15.28515625" hidden="1" customWidth="1"/>
    <col min="74" max="74" width="12.42578125" hidden="1" customWidth="1"/>
    <col min="75" max="75" width="11.7109375" hidden="1" customWidth="1"/>
    <col min="76" max="76" width="13.42578125" hidden="1" customWidth="1"/>
    <col min="77" max="77" width="11.42578125" hidden="1" customWidth="1"/>
    <col min="78" max="78" width="15.7109375" hidden="1" customWidth="1"/>
    <col min="79" max="79" width="16.28515625" hidden="1" customWidth="1"/>
    <col min="80" max="80" width="16.5703125" hidden="1" customWidth="1"/>
    <col min="81" max="81" width="17.140625" hidden="1" customWidth="1"/>
    <col min="82" max="82" width="13" hidden="1" customWidth="1"/>
    <col min="83" max="83" width="14.28515625" hidden="1" customWidth="1"/>
    <col min="84" max="84" width="13.7109375" hidden="1" customWidth="1"/>
    <col min="85" max="85" width="12.28515625" hidden="1" customWidth="1"/>
    <col min="86" max="86" width="13.42578125" hidden="1" customWidth="1"/>
    <col min="87" max="87" width="9.7109375" customWidth="1"/>
    <col min="88" max="88" width="15" customWidth="1"/>
    <col min="89" max="89" width="13.7109375" hidden="1" customWidth="1"/>
    <col min="90" max="90" width="14.42578125" hidden="1" customWidth="1"/>
    <col min="91" max="91" width="15.5703125" hidden="1" customWidth="1"/>
    <col min="92" max="94" width="13.5703125" hidden="1" customWidth="1"/>
    <col min="95" max="96" width="13.85546875" hidden="1" customWidth="1"/>
    <col min="97" max="97" width="11.42578125" hidden="1" customWidth="1"/>
    <col min="98" max="98" width="13.7109375" hidden="1" customWidth="1"/>
    <col min="99" max="99" width="13.85546875" hidden="1" customWidth="1"/>
    <col min="100" max="100" width="12.28515625" hidden="1" customWidth="1"/>
    <col min="101" max="101" width="13.85546875" hidden="1" customWidth="1"/>
    <col min="102" max="102" width="16.5703125" hidden="1" customWidth="1"/>
    <col min="103" max="103" width="14.42578125" hidden="1" customWidth="1"/>
    <col min="104" max="105" width="14.85546875" hidden="1" customWidth="1"/>
    <col min="106" max="106" width="13.5703125" hidden="1" customWidth="1"/>
    <col min="107" max="107" width="11.42578125" customWidth="1"/>
    <col min="110" max="110" width="22.140625" customWidth="1"/>
    <col min="111" max="111" width="18.85546875" customWidth="1"/>
    <col min="112" max="112" width="12.7109375" customWidth="1"/>
  </cols>
  <sheetData>
    <row r="1" spans="1:112" ht="18" customHeight="1" x14ac:dyDescent="0.3">
      <c r="C1" s="1490" t="s">
        <v>4611</v>
      </c>
      <c r="D1" s="1490"/>
      <c r="E1" s="1490"/>
      <c r="F1" s="1490"/>
      <c r="G1" s="1535" t="s">
        <v>3333</v>
      </c>
      <c r="H1" s="1535" t="s">
        <v>3333</v>
      </c>
      <c r="I1" s="1535" t="s">
        <v>3333</v>
      </c>
      <c r="J1" s="1535" t="s">
        <v>3333</v>
      </c>
      <c r="K1" s="1535" t="s">
        <v>3333</v>
      </c>
      <c r="L1" s="1535" t="s">
        <v>3333</v>
      </c>
      <c r="M1" s="1535" t="s">
        <v>3333</v>
      </c>
      <c r="N1" s="1535" t="s">
        <v>3333</v>
      </c>
      <c r="O1" s="1535" t="s">
        <v>3333</v>
      </c>
      <c r="P1" s="1535" t="s">
        <v>3333</v>
      </c>
      <c r="Q1" s="1535" t="s">
        <v>3333</v>
      </c>
      <c r="R1" s="1535" t="s">
        <v>3333</v>
      </c>
      <c r="S1" s="1535" t="s">
        <v>3333</v>
      </c>
      <c r="T1" s="1535" t="s">
        <v>3333</v>
      </c>
      <c r="U1" s="1535" t="s">
        <v>3333</v>
      </c>
      <c r="V1" s="1535" t="s">
        <v>3333</v>
      </c>
      <c r="W1" s="1535" t="s">
        <v>3333</v>
      </c>
      <c r="X1" s="1535" t="s">
        <v>3333</v>
      </c>
      <c r="Y1" s="1535" t="s">
        <v>3333</v>
      </c>
      <c r="Z1" s="1062"/>
      <c r="AA1" s="1530" t="s">
        <v>4615</v>
      </c>
      <c r="AB1" s="1530"/>
      <c r="AC1" s="1530" t="s">
        <v>4615</v>
      </c>
      <c r="AD1" s="1530"/>
      <c r="AE1" s="1530" t="s">
        <v>4615</v>
      </c>
      <c r="AF1" s="1530"/>
      <c r="AG1" s="1530" t="s">
        <v>4615</v>
      </c>
      <c r="AH1" s="1530"/>
      <c r="AI1" s="1530" t="s">
        <v>4615</v>
      </c>
      <c r="AJ1" s="1530"/>
      <c r="AK1" s="1530" t="s">
        <v>4615</v>
      </c>
      <c r="AL1" s="1530"/>
      <c r="AM1" s="1530" t="s">
        <v>4615</v>
      </c>
      <c r="AN1" s="1530"/>
      <c r="AO1" s="1530" t="s">
        <v>4615</v>
      </c>
      <c r="AP1" s="1530"/>
      <c r="AQ1" s="1530" t="s">
        <v>4615</v>
      </c>
      <c r="AR1" s="1530"/>
      <c r="AS1" s="1530" t="s">
        <v>4615</v>
      </c>
      <c r="AT1" s="1530"/>
      <c r="AU1" s="1531" t="s">
        <v>4616</v>
      </c>
      <c r="AV1" s="1532"/>
      <c r="AW1" s="1071" t="s">
        <v>3400</v>
      </c>
      <c r="AX1" s="1072"/>
      <c r="AY1" s="1072"/>
      <c r="AZ1" s="1072"/>
      <c r="BA1" s="1072"/>
      <c r="BB1" s="1072"/>
      <c r="BC1" s="1072"/>
      <c r="BD1" s="1072"/>
      <c r="BE1" s="1072"/>
      <c r="BF1" s="1072"/>
      <c r="BG1" s="1072"/>
      <c r="BH1" s="1072"/>
      <c r="BI1" s="1072"/>
      <c r="BJ1" s="1072"/>
      <c r="BK1" s="1072"/>
      <c r="BL1" s="1072"/>
      <c r="BM1" s="1072"/>
      <c r="BN1" s="1072"/>
      <c r="BO1" s="1530" t="s">
        <v>4617</v>
      </c>
      <c r="BP1" s="1530"/>
      <c r="BQ1" s="1072"/>
      <c r="BR1" s="1072"/>
      <c r="BS1" s="1072"/>
      <c r="BT1" s="1072"/>
      <c r="BU1" s="1072"/>
      <c r="BV1" s="1072"/>
      <c r="BW1" s="1072"/>
      <c r="BX1" s="1072"/>
      <c r="BY1" s="1072"/>
      <c r="BZ1" s="1072"/>
      <c r="CA1" s="1072"/>
      <c r="CB1" s="1072"/>
      <c r="CC1" s="1072"/>
      <c r="CD1" s="1072"/>
      <c r="CE1" s="1072"/>
      <c r="CF1" s="1072"/>
      <c r="CG1" s="1072"/>
      <c r="CH1" s="1073"/>
      <c r="CI1" s="1526" t="s">
        <v>4618</v>
      </c>
      <c r="CJ1" s="1527"/>
      <c r="CK1" s="1526" t="s">
        <v>4618</v>
      </c>
      <c r="CL1" s="1527"/>
      <c r="CM1" s="1526" t="s">
        <v>4618</v>
      </c>
      <c r="CN1" s="1527"/>
      <c r="CO1" s="1526" t="s">
        <v>4618</v>
      </c>
      <c r="CP1" s="1527"/>
      <c r="CQ1" s="1526" t="s">
        <v>4618</v>
      </c>
      <c r="CR1" s="1527"/>
      <c r="CS1" s="1526" t="s">
        <v>4618</v>
      </c>
      <c r="CT1" s="1527"/>
      <c r="CU1" s="1526" t="s">
        <v>4618</v>
      </c>
      <c r="CV1" s="1527"/>
      <c r="CW1" s="1526" t="s">
        <v>4618</v>
      </c>
      <c r="CX1" s="1527"/>
      <c r="CY1" s="1526" t="s">
        <v>4618</v>
      </c>
      <c r="CZ1" s="1527"/>
      <c r="DA1" s="1526" t="s">
        <v>4618</v>
      </c>
      <c r="DB1" s="1527"/>
    </row>
    <row r="2" spans="1:112" ht="15.6" customHeight="1" x14ac:dyDescent="0.25">
      <c r="A2" s="1485" t="s">
        <v>4463</v>
      </c>
      <c r="B2" s="1485" t="s">
        <v>3139</v>
      </c>
      <c r="C2" s="1505" t="s">
        <v>1</v>
      </c>
      <c r="D2" s="1485" t="s">
        <v>4174</v>
      </c>
      <c r="E2" s="1486" t="s">
        <v>447</v>
      </c>
      <c r="F2" s="1488" t="s">
        <v>3347</v>
      </c>
      <c r="G2" s="1536"/>
      <c r="H2" s="1536"/>
      <c r="I2" s="1536"/>
      <c r="J2" s="1536"/>
      <c r="K2" s="1536"/>
      <c r="L2" s="1536"/>
      <c r="M2" s="1536"/>
      <c r="N2" s="1536"/>
      <c r="O2" s="1536"/>
      <c r="P2" s="1536"/>
      <c r="Q2" s="1536"/>
      <c r="R2" s="1536"/>
      <c r="S2" s="1536"/>
      <c r="T2" s="1536"/>
      <c r="U2" s="1536"/>
      <c r="V2" s="1536"/>
      <c r="W2" s="1536"/>
      <c r="X2" s="1536"/>
      <c r="Y2" s="1536"/>
      <c r="Z2" s="1062"/>
      <c r="AA2" s="1530"/>
      <c r="AB2" s="1530"/>
      <c r="AC2" s="1530"/>
      <c r="AD2" s="1530"/>
      <c r="AE2" s="1530"/>
      <c r="AF2" s="1530"/>
      <c r="AG2" s="1530"/>
      <c r="AH2" s="1530"/>
      <c r="AI2" s="1530"/>
      <c r="AJ2" s="1530"/>
      <c r="AK2" s="1530"/>
      <c r="AL2" s="1530"/>
      <c r="AM2" s="1530"/>
      <c r="AN2" s="1530"/>
      <c r="AO2" s="1530"/>
      <c r="AP2" s="1530"/>
      <c r="AQ2" s="1530"/>
      <c r="AR2" s="1530"/>
      <c r="AS2" s="1530"/>
      <c r="AT2" s="1530"/>
      <c r="AU2" s="1533"/>
      <c r="AV2" s="1534"/>
      <c r="AW2" s="1074" t="s">
        <v>3402</v>
      </c>
      <c r="AX2" s="1075"/>
      <c r="AY2" s="1075"/>
      <c r="AZ2" s="1075"/>
      <c r="BA2" s="1075"/>
      <c r="BB2" s="1075"/>
      <c r="BC2" s="1075"/>
      <c r="BD2" s="1075"/>
      <c r="BE2" s="1076"/>
      <c r="BF2" s="1074" t="s">
        <v>3402</v>
      </c>
      <c r="BG2" s="1075"/>
      <c r="BH2" s="1075"/>
      <c r="BI2" s="1075"/>
      <c r="BJ2" s="1075"/>
      <c r="BK2" s="1075"/>
      <c r="BL2" s="1075"/>
      <c r="BM2" s="1075"/>
      <c r="BN2" s="1076"/>
      <c r="BO2" s="1530"/>
      <c r="BP2" s="1530"/>
      <c r="BQ2" s="1077" t="s">
        <v>3401</v>
      </c>
      <c r="BR2" s="966"/>
      <c r="BS2" s="966"/>
      <c r="BT2" s="966"/>
      <c r="BU2" s="966"/>
      <c r="BV2" s="966"/>
      <c r="BW2" s="966"/>
      <c r="BX2" s="966"/>
      <c r="BY2" s="966"/>
      <c r="BZ2" s="966"/>
      <c r="CA2" s="966"/>
      <c r="CB2" s="1077" t="s">
        <v>3401</v>
      </c>
      <c r="CC2" s="966"/>
      <c r="CD2" s="966"/>
      <c r="CE2" s="966"/>
      <c r="CF2" s="966"/>
      <c r="CG2" s="966"/>
      <c r="CH2" s="1078"/>
      <c r="CI2" s="1528"/>
      <c r="CJ2" s="1529"/>
      <c r="CK2" s="1528"/>
      <c r="CL2" s="1529"/>
      <c r="CM2" s="1528"/>
      <c r="CN2" s="1529"/>
      <c r="CO2" s="1528"/>
      <c r="CP2" s="1529"/>
      <c r="CQ2" s="1528"/>
      <c r="CR2" s="1529"/>
      <c r="CS2" s="1528"/>
      <c r="CT2" s="1529"/>
      <c r="CU2" s="1528"/>
      <c r="CV2" s="1529"/>
      <c r="CW2" s="1528"/>
      <c r="CX2" s="1529"/>
      <c r="CY2" s="1528"/>
      <c r="CZ2" s="1529"/>
      <c r="DA2" s="1528"/>
      <c r="DB2" s="1529"/>
    </row>
    <row r="3" spans="1:112" ht="43.5" customHeight="1" x14ac:dyDescent="0.25">
      <c r="A3" s="1485"/>
      <c r="B3" s="1485"/>
      <c r="C3" s="1506"/>
      <c r="D3" s="1485"/>
      <c r="E3" s="1487"/>
      <c r="F3" s="1489"/>
      <c r="G3" s="1537"/>
      <c r="H3" s="1537"/>
      <c r="I3" s="1537"/>
      <c r="J3" s="1537"/>
      <c r="K3" s="1537"/>
      <c r="L3" s="1537"/>
      <c r="M3" s="1537"/>
      <c r="N3" s="1537"/>
      <c r="O3" s="1537"/>
      <c r="P3" s="1537"/>
      <c r="Q3" s="1537"/>
      <c r="R3" s="1537"/>
      <c r="S3" s="1537"/>
      <c r="T3" s="1537"/>
      <c r="U3" s="1537"/>
      <c r="V3" s="1537"/>
      <c r="W3" s="1537"/>
      <c r="X3" s="1537"/>
      <c r="Y3" s="1537"/>
      <c r="AA3" s="1069" t="s">
        <v>4293</v>
      </c>
      <c r="AB3" s="1069" t="s">
        <v>433</v>
      </c>
      <c r="AC3" s="1069" t="s">
        <v>4293</v>
      </c>
      <c r="AD3" s="1069" t="s">
        <v>433</v>
      </c>
      <c r="AE3" s="1069" t="s">
        <v>4293</v>
      </c>
      <c r="AF3" s="1069" t="s">
        <v>433</v>
      </c>
      <c r="AG3" s="1069" t="s">
        <v>4293</v>
      </c>
      <c r="AH3" s="1069" t="s">
        <v>433</v>
      </c>
      <c r="AI3" s="1069" t="s">
        <v>4293</v>
      </c>
      <c r="AJ3" s="1069" t="s">
        <v>433</v>
      </c>
      <c r="AK3" s="1069" t="s">
        <v>4293</v>
      </c>
      <c r="AL3" s="1069" t="s">
        <v>433</v>
      </c>
      <c r="AM3" s="1069" t="s">
        <v>4293</v>
      </c>
      <c r="AN3" s="1069" t="s">
        <v>433</v>
      </c>
      <c r="AO3" s="1069" t="s">
        <v>4293</v>
      </c>
      <c r="AP3" s="1069" t="s">
        <v>433</v>
      </c>
      <c r="AQ3" s="1069" t="s">
        <v>4293</v>
      </c>
      <c r="AR3" s="1069" t="s">
        <v>433</v>
      </c>
      <c r="AS3" s="1069" t="s">
        <v>4293</v>
      </c>
      <c r="AT3" s="1069" t="s">
        <v>433</v>
      </c>
      <c r="AU3" s="1070" t="s">
        <v>4293</v>
      </c>
      <c r="AV3" s="1070" t="s">
        <v>433</v>
      </c>
      <c r="AW3" s="981" t="s">
        <v>4305</v>
      </c>
      <c r="AX3" s="981" t="s">
        <v>4297</v>
      </c>
      <c r="AY3" s="981" t="s">
        <v>4456</v>
      </c>
      <c r="AZ3" s="981" t="s">
        <v>3310</v>
      </c>
      <c r="BA3" s="981" t="s">
        <v>4314</v>
      </c>
      <c r="BB3" s="981" t="s">
        <v>4454</v>
      </c>
      <c r="BC3" s="981" t="s">
        <v>3312</v>
      </c>
      <c r="BD3" s="981" t="s">
        <v>3313</v>
      </c>
      <c r="BE3" s="981" t="s">
        <v>3314</v>
      </c>
      <c r="BF3" s="981" t="s">
        <v>3315</v>
      </c>
      <c r="BG3" s="981" t="s">
        <v>3316</v>
      </c>
      <c r="BH3" s="981" t="s">
        <v>3317</v>
      </c>
      <c r="BI3" s="981" t="s">
        <v>3346</v>
      </c>
      <c r="BJ3" s="981" t="str">
        <f>+AP3</f>
        <v>$</v>
      </c>
      <c r="BK3" s="981" t="s">
        <v>3318</v>
      </c>
      <c r="BL3" s="981" t="s">
        <v>4461</v>
      </c>
      <c r="BM3" s="981" t="s">
        <v>4294</v>
      </c>
      <c r="BN3" s="981" t="s">
        <v>3319</v>
      </c>
      <c r="BO3" s="1069" t="s">
        <v>4293</v>
      </c>
      <c r="BP3" s="1069" t="s">
        <v>433</v>
      </c>
      <c r="BQ3" s="964" t="s">
        <v>4305</v>
      </c>
      <c r="BR3" s="964" t="s">
        <v>4297</v>
      </c>
      <c r="BS3" s="964" t="s">
        <v>4456</v>
      </c>
      <c r="BT3" s="964" t="s">
        <v>3310</v>
      </c>
      <c r="BU3" s="964" t="s">
        <v>4314</v>
      </c>
      <c r="BV3" s="964" t="s">
        <v>4454</v>
      </c>
      <c r="BW3" s="964" t="s">
        <v>3312</v>
      </c>
      <c r="BX3" s="964" t="s">
        <v>3313</v>
      </c>
      <c r="BY3" s="964" t="s">
        <v>3314</v>
      </c>
      <c r="BZ3" s="964" t="s">
        <v>3315</v>
      </c>
      <c r="CA3" s="964" t="s">
        <v>3316</v>
      </c>
      <c r="CB3" s="964" t="s">
        <v>3317</v>
      </c>
      <c r="CC3" s="964" t="s">
        <v>3346</v>
      </c>
      <c r="CD3" s="964" t="str">
        <f>+BJ3</f>
        <v>$</v>
      </c>
      <c r="CE3" s="964" t="s">
        <v>3318</v>
      </c>
      <c r="CF3" s="964" t="s">
        <v>4461</v>
      </c>
      <c r="CG3" s="964" t="s">
        <v>4294</v>
      </c>
      <c r="CH3" s="964" t="s">
        <v>3319</v>
      </c>
      <c r="CI3" s="1070" t="s">
        <v>4293</v>
      </c>
      <c r="CJ3" s="1070" t="s">
        <v>433</v>
      </c>
      <c r="CK3" s="1070" t="s">
        <v>4293</v>
      </c>
      <c r="CL3" s="1070" t="s">
        <v>433</v>
      </c>
      <c r="CM3" s="1070" t="s">
        <v>4293</v>
      </c>
      <c r="CN3" s="1070" t="s">
        <v>433</v>
      </c>
      <c r="CO3" s="1070" t="s">
        <v>4293</v>
      </c>
      <c r="CP3" s="1070" t="s">
        <v>433</v>
      </c>
      <c r="CQ3" s="1070" t="s">
        <v>4293</v>
      </c>
      <c r="CR3" s="1070" t="s">
        <v>433</v>
      </c>
      <c r="CS3" s="1070" t="s">
        <v>4293</v>
      </c>
      <c r="CT3" s="1070" t="s">
        <v>433</v>
      </c>
      <c r="CU3" s="1070" t="s">
        <v>4293</v>
      </c>
      <c r="CV3" s="1070" t="s">
        <v>433</v>
      </c>
      <c r="CW3" s="1070" t="s">
        <v>4293</v>
      </c>
      <c r="CX3" s="1070" t="s">
        <v>433</v>
      </c>
      <c r="CY3" s="1070" t="s">
        <v>4293</v>
      </c>
      <c r="CZ3" s="1070" t="s">
        <v>433</v>
      </c>
      <c r="DA3" s="1070" t="s">
        <v>4293</v>
      </c>
      <c r="DB3" s="1070" t="s">
        <v>433</v>
      </c>
      <c r="DF3" s="1079" t="s">
        <v>4627</v>
      </c>
      <c r="DG3" s="1079" t="s">
        <v>4628</v>
      </c>
      <c r="DH3" s="975" t="s">
        <v>4629</v>
      </c>
    </row>
    <row r="4" spans="1:112" ht="65.25" hidden="1" customHeight="1" x14ac:dyDescent="0.25">
      <c r="A4" s="1497" t="s">
        <v>4464</v>
      </c>
      <c r="B4" s="1498" t="s">
        <v>4298</v>
      </c>
      <c r="C4" s="1058" t="s">
        <v>4355</v>
      </c>
      <c r="D4" s="1008" t="s">
        <v>4469</v>
      </c>
      <c r="E4" s="1034">
        <v>510</v>
      </c>
      <c r="F4" s="1061" t="s">
        <v>4446</v>
      </c>
      <c r="G4" s="1002">
        <f t="shared" ref="G4:G18" si="0">SUM(H4:Y4)</f>
        <v>25000000</v>
      </c>
      <c r="H4" s="1002"/>
      <c r="I4" s="1002"/>
      <c r="J4" s="1002"/>
      <c r="K4" s="1002">
        <v>25000000</v>
      </c>
      <c r="L4" s="1002"/>
      <c r="M4" s="1002"/>
      <c r="N4" s="1002"/>
      <c r="O4" s="1002"/>
      <c r="P4" s="1002"/>
      <c r="Q4" s="1002"/>
      <c r="R4" s="1002"/>
      <c r="S4" s="1002"/>
      <c r="T4" s="1002"/>
      <c r="U4" s="1002"/>
      <c r="V4" s="1002"/>
      <c r="W4" s="1002"/>
      <c r="X4" s="1002"/>
      <c r="Y4" s="1002"/>
      <c r="Z4" s="982"/>
      <c r="AA4" s="1005">
        <f t="shared" ref="AA4:AA67" si="1">+AB4/G4</f>
        <v>0</v>
      </c>
      <c r="AB4" s="1002">
        <f t="shared" ref="AB4:AB18" si="2">SUM(AC4:AT4)</f>
        <v>0</v>
      </c>
      <c r="AC4" s="218"/>
      <c r="AD4" s="218"/>
      <c r="AE4" s="218"/>
      <c r="AF4" s="149"/>
      <c r="AG4" s="149"/>
      <c r="AH4" s="149"/>
      <c r="AI4" s="149"/>
      <c r="AJ4" s="149"/>
      <c r="AK4" s="149"/>
      <c r="AL4" s="149"/>
      <c r="AM4" s="149"/>
      <c r="AN4" s="149"/>
      <c r="AO4" s="149"/>
      <c r="AP4" s="149"/>
      <c r="AQ4" s="149"/>
      <c r="AR4" s="149"/>
      <c r="AS4" s="149"/>
      <c r="AT4" s="149"/>
      <c r="AU4" s="1005">
        <f t="shared" ref="AU4:AU67" si="3">1-AA4</f>
        <v>1</v>
      </c>
      <c r="AV4" s="1002">
        <f t="shared" ref="AV4:AV18" si="4">SUM(AW4:BN4)</f>
        <v>25000000</v>
      </c>
      <c r="AW4" s="1002">
        <f t="shared" ref="AW4:AW9" si="5">+H4</f>
        <v>0</v>
      </c>
      <c r="AX4" s="1002">
        <f>I4-AD4</f>
        <v>0</v>
      </c>
      <c r="AY4" s="1002">
        <f>J4-AE4</f>
        <v>0</v>
      </c>
      <c r="AZ4" s="1002">
        <f t="shared" ref="AZ4:BL18" si="6">+K4-AF4</f>
        <v>25000000</v>
      </c>
      <c r="BA4" s="1002">
        <f t="shared" si="6"/>
        <v>0</v>
      </c>
      <c r="BB4" s="1002">
        <f t="shared" si="6"/>
        <v>0</v>
      </c>
      <c r="BC4" s="1002">
        <f t="shared" si="6"/>
        <v>0</v>
      </c>
      <c r="BD4" s="1002">
        <f t="shared" si="6"/>
        <v>0</v>
      </c>
      <c r="BE4" s="1002">
        <f t="shared" si="6"/>
        <v>0</v>
      </c>
      <c r="BF4" s="1002">
        <f t="shared" si="6"/>
        <v>0</v>
      </c>
      <c r="BG4" s="1002">
        <f t="shared" si="6"/>
        <v>0</v>
      </c>
      <c r="BH4" s="1002">
        <f t="shared" si="6"/>
        <v>0</v>
      </c>
      <c r="BI4" s="1002">
        <f t="shared" si="6"/>
        <v>0</v>
      </c>
      <c r="BJ4" s="1002">
        <f t="shared" si="6"/>
        <v>0</v>
      </c>
      <c r="BK4" s="1002">
        <f t="shared" si="6"/>
        <v>0</v>
      </c>
      <c r="BL4" s="1002">
        <f t="shared" si="6"/>
        <v>0</v>
      </c>
      <c r="BM4" s="1002"/>
      <c r="BN4" s="1002">
        <f t="shared" ref="BN4:BN18" si="7">+Y4-AT4</f>
        <v>0</v>
      </c>
      <c r="BO4" s="1005">
        <f t="shared" ref="BO4:BO67" si="8">+BP4/G4</f>
        <v>0</v>
      </c>
      <c r="BP4" s="1002">
        <f t="shared" ref="BP4:BP18" si="9">SUM(BQ4:CH4)</f>
        <v>0</v>
      </c>
      <c r="BQ4" s="1002"/>
      <c r="BR4" s="1002"/>
      <c r="BS4" s="1002"/>
      <c r="BT4" s="1002"/>
      <c r="BU4" s="1002"/>
      <c r="BV4" s="1002"/>
      <c r="BW4" s="1002"/>
      <c r="BX4" s="1002"/>
      <c r="BY4" s="1002"/>
      <c r="BZ4" s="1002"/>
      <c r="CA4" s="1002"/>
      <c r="CB4" s="1002"/>
      <c r="CC4" s="1002"/>
      <c r="CD4" s="1002"/>
      <c r="CE4" s="1002"/>
      <c r="CF4" s="1002"/>
      <c r="CG4" s="1002"/>
      <c r="CH4" s="1002"/>
      <c r="CI4" s="1005">
        <f t="shared" ref="CI4:CI55" si="10">1-BO4</f>
        <v>1</v>
      </c>
      <c r="CJ4" s="1002">
        <f t="shared" ref="CJ4:CJ18" si="11">SUM(CK4:DB4)</f>
        <v>25000000</v>
      </c>
      <c r="CK4" s="1002">
        <f t="shared" ref="CK4:CP18" si="12">H4-BQ4</f>
        <v>0</v>
      </c>
      <c r="CL4" s="1002">
        <f t="shared" si="12"/>
        <v>0</v>
      </c>
      <c r="CM4" s="1002">
        <f t="shared" si="12"/>
        <v>0</v>
      </c>
      <c r="CN4" s="1002">
        <f t="shared" si="12"/>
        <v>25000000</v>
      </c>
      <c r="CO4" s="1002">
        <f t="shared" si="12"/>
        <v>0</v>
      </c>
      <c r="CP4" s="1002">
        <f t="shared" si="12"/>
        <v>0</v>
      </c>
      <c r="CQ4" s="1002">
        <f>+N4-BW4</f>
        <v>0</v>
      </c>
      <c r="CR4" s="1002">
        <f>+O4-BX4</f>
        <v>0</v>
      </c>
      <c r="CS4" s="1002">
        <f>+P4-BY4</f>
        <v>0</v>
      </c>
      <c r="CT4" s="1002">
        <f t="shared" ref="CT4:CV18" si="13">Q4-BZ4</f>
        <v>0</v>
      </c>
      <c r="CU4" s="1002">
        <f t="shared" si="13"/>
        <v>0</v>
      </c>
      <c r="CV4" s="1002">
        <f t="shared" si="13"/>
        <v>0</v>
      </c>
      <c r="CW4" s="1002">
        <f t="shared" ref="CW4:DB18" si="14">+T4-CC4</f>
        <v>0</v>
      </c>
      <c r="CX4" s="1002">
        <f t="shared" si="14"/>
        <v>0</v>
      </c>
      <c r="CY4" s="1002">
        <f t="shared" si="14"/>
        <v>0</v>
      </c>
      <c r="CZ4" s="1002">
        <f t="shared" si="14"/>
        <v>0</v>
      </c>
      <c r="DA4" s="1002">
        <f t="shared" si="14"/>
        <v>0</v>
      </c>
      <c r="DB4" s="1002">
        <f t="shared" si="14"/>
        <v>0</v>
      </c>
      <c r="DF4" s="1079"/>
      <c r="DG4" s="1079"/>
      <c r="DH4" s="1079"/>
    </row>
    <row r="5" spans="1:112" ht="60" hidden="1" customHeight="1" x14ac:dyDescent="0.25">
      <c r="A5" s="1495"/>
      <c r="B5" s="1499"/>
      <c r="C5" s="1058" t="s">
        <v>4424</v>
      </c>
      <c r="D5" s="1008" t="s">
        <v>4567</v>
      </c>
      <c r="E5" s="1034">
        <v>510</v>
      </c>
      <c r="F5" s="1061" t="s">
        <v>4446</v>
      </c>
      <c r="G5" s="1002">
        <f t="shared" si="0"/>
        <v>59000000</v>
      </c>
      <c r="H5" s="1002"/>
      <c r="I5" s="1002">
        <v>18000000</v>
      </c>
      <c r="J5" s="1002"/>
      <c r="K5" s="1002">
        <v>36000000</v>
      </c>
      <c r="L5" s="1002"/>
      <c r="M5" s="1002"/>
      <c r="N5" s="1002"/>
      <c r="O5" s="1002"/>
      <c r="P5" s="1002"/>
      <c r="Q5" s="1002"/>
      <c r="R5" s="1002"/>
      <c r="S5" s="1002"/>
      <c r="T5" s="1002"/>
      <c r="U5" s="1002"/>
      <c r="V5" s="1002"/>
      <c r="W5" s="1002"/>
      <c r="X5" s="1002"/>
      <c r="Y5" s="1002">
        <f>5000000</f>
        <v>5000000</v>
      </c>
      <c r="Z5" s="985"/>
      <c r="AA5" s="1005">
        <f t="shared" si="1"/>
        <v>0.36563744067796611</v>
      </c>
      <c r="AB5" s="1002">
        <f t="shared" si="2"/>
        <v>21572609</v>
      </c>
      <c r="AC5" s="1002"/>
      <c r="AD5" s="1002"/>
      <c r="AE5" s="1002"/>
      <c r="AF5" s="1002">
        <f>+'[7]ENERO 2016'!$O$505</f>
        <v>21089999</v>
      </c>
      <c r="AG5" s="1002"/>
      <c r="AH5" s="1002"/>
      <c r="AI5" s="1002"/>
      <c r="AJ5" s="1002"/>
      <c r="AK5" s="1002"/>
      <c r="AL5" s="1002"/>
      <c r="AM5" s="1002"/>
      <c r="AN5" s="1002"/>
      <c r="AO5" s="1002"/>
      <c r="AP5" s="1002"/>
      <c r="AQ5" s="1002"/>
      <c r="AR5" s="1002"/>
      <c r="AS5" s="1002"/>
      <c r="AT5" s="1002">
        <f>+'[7]ENERO 2016'!$AD$505</f>
        <v>482610</v>
      </c>
      <c r="AU5" s="1005">
        <f t="shared" si="3"/>
        <v>0.63436255932203389</v>
      </c>
      <c r="AV5" s="1002">
        <f t="shared" si="4"/>
        <v>37427391</v>
      </c>
      <c r="AW5" s="1002">
        <f t="shared" si="5"/>
        <v>0</v>
      </c>
      <c r="AX5" s="1002">
        <f t="shared" ref="AX5:AY18" si="15">I5-AD5</f>
        <v>18000000</v>
      </c>
      <c r="AY5" s="1002">
        <f t="shared" si="15"/>
        <v>0</v>
      </c>
      <c r="AZ5" s="1002">
        <f t="shared" si="6"/>
        <v>14910001</v>
      </c>
      <c r="BA5" s="1002">
        <f t="shared" si="6"/>
        <v>0</v>
      </c>
      <c r="BB5" s="1002">
        <f t="shared" si="6"/>
        <v>0</v>
      </c>
      <c r="BC5" s="1002">
        <f t="shared" si="6"/>
        <v>0</v>
      </c>
      <c r="BD5" s="1002">
        <f t="shared" si="6"/>
        <v>0</v>
      </c>
      <c r="BE5" s="1002">
        <f t="shared" si="6"/>
        <v>0</v>
      </c>
      <c r="BF5" s="1002">
        <f t="shared" si="6"/>
        <v>0</v>
      </c>
      <c r="BG5" s="1002">
        <f t="shared" si="6"/>
        <v>0</v>
      </c>
      <c r="BH5" s="1002">
        <f t="shared" si="6"/>
        <v>0</v>
      </c>
      <c r="BI5" s="1002">
        <f t="shared" si="6"/>
        <v>0</v>
      </c>
      <c r="BJ5" s="1002">
        <f t="shared" si="6"/>
        <v>0</v>
      </c>
      <c r="BK5" s="1002">
        <f t="shared" si="6"/>
        <v>0</v>
      </c>
      <c r="BL5" s="1002"/>
      <c r="BM5" s="1002"/>
      <c r="BN5" s="1002">
        <f t="shared" si="7"/>
        <v>4517390</v>
      </c>
      <c r="BO5" s="1005">
        <f t="shared" si="8"/>
        <v>0.35745757627118646</v>
      </c>
      <c r="BP5" s="1002">
        <f t="shared" si="9"/>
        <v>21089997</v>
      </c>
      <c r="BQ5" s="1002"/>
      <c r="BR5" s="1002"/>
      <c r="BS5" s="1002"/>
      <c r="BT5" s="1002">
        <f>+'[7]ENERO 2016'!$H$495</f>
        <v>21089997</v>
      </c>
      <c r="BU5" s="1002"/>
      <c r="BV5" s="1002"/>
      <c r="BW5" s="1002"/>
      <c r="BX5" s="1002"/>
      <c r="BY5" s="1002"/>
      <c r="BZ5" s="1002"/>
      <c r="CA5" s="1002"/>
      <c r="CB5" s="1002"/>
      <c r="CC5" s="1002"/>
      <c r="CD5" s="1002"/>
      <c r="CE5" s="1002"/>
      <c r="CF5" s="1002"/>
      <c r="CG5" s="1002"/>
      <c r="CH5" s="1002"/>
      <c r="CI5" s="1005">
        <f t="shared" si="10"/>
        <v>0.64254242372881354</v>
      </c>
      <c r="CJ5" s="1002">
        <f t="shared" si="11"/>
        <v>37910003</v>
      </c>
      <c r="CK5" s="1002">
        <f t="shared" si="12"/>
        <v>0</v>
      </c>
      <c r="CL5" s="1002">
        <f t="shared" si="12"/>
        <v>18000000</v>
      </c>
      <c r="CM5" s="1002">
        <f t="shared" si="12"/>
        <v>0</v>
      </c>
      <c r="CN5" s="1002">
        <f t="shared" si="12"/>
        <v>14910003</v>
      </c>
      <c r="CO5" s="1002">
        <f t="shared" si="12"/>
        <v>0</v>
      </c>
      <c r="CP5" s="1002">
        <f t="shared" si="12"/>
        <v>0</v>
      </c>
      <c r="CQ5" s="1002">
        <f t="shared" ref="CQ5:CS18" si="16">+N5-BW5</f>
        <v>0</v>
      </c>
      <c r="CR5" s="1002">
        <f t="shared" si="16"/>
        <v>0</v>
      </c>
      <c r="CS5" s="1002">
        <f t="shared" si="16"/>
        <v>0</v>
      </c>
      <c r="CT5" s="1002">
        <f t="shared" si="13"/>
        <v>0</v>
      </c>
      <c r="CU5" s="1002">
        <f t="shared" si="13"/>
        <v>0</v>
      </c>
      <c r="CV5" s="1002">
        <f t="shared" si="13"/>
        <v>0</v>
      </c>
      <c r="CW5" s="1002">
        <f t="shared" si="14"/>
        <v>0</v>
      </c>
      <c r="CX5" s="1002">
        <f t="shared" si="14"/>
        <v>0</v>
      </c>
      <c r="CY5" s="1002">
        <f t="shared" si="14"/>
        <v>0</v>
      </c>
      <c r="CZ5" s="1002">
        <f t="shared" si="14"/>
        <v>0</v>
      </c>
      <c r="DA5" s="1002">
        <f t="shared" si="14"/>
        <v>0</v>
      </c>
      <c r="DB5" s="1002">
        <f t="shared" si="14"/>
        <v>5000000</v>
      </c>
      <c r="DF5" s="1079"/>
      <c r="DG5" s="1079"/>
      <c r="DH5" s="1079"/>
    </row>
    <row r="6" spans="1:112" ht="56.25" hidden="1" customHeight="1" x14ac:dyDescent="0.25">
      <c r="A6" s="1495"/>
      <c r="B6" s="1500"/>
      <c r="C6" s="1058" t="s">
        <v>4425</v>
      </c>
      <c r="D6" s="1008" t="s">
        <v>4448</v>
      </c>
      <c r="E6" s="1067">
        <v>510</v>
      </c>
      <c r="F6" s="1061" t="s">
        <v>4446</v>
      </c>
      <c r="G6" s="1002">
        <f t="shared" si="0"/>
        <v>21000000</v>
      </c>
      <c r="H6" s="1002"/>
      <c r="I6" s="1002">
        <v>11000000</v>
      </c>
      <c r="J6" s="1002"/>
      <c r="K6" s="1002">
        <v>10000000</v>
      </c>
      <c r="L6" s="1002"/>
      <c r="M6" s="1002"/>
      <c r="N6" s="1002"/>
      <c r="O6" s="1002"/>
      <c r="P6" s="1002"/>
      <c r="Q6" s="1002"/>
      <c r="R6" s="1002"/>
      <c r="S6" s="1002"/>
      <c r="T6" s="1002"/>
      <c r="U6" s="1002"/>
      <c r="V6" s="1002"/>
      <c r="W6" s="1002"/>
      <c r="X6" s="1002"/>
      <c r="Y6" s="1002"/>
      <c r="Z6" s="985"/>
      <c r="AA6" s="1005">
        <f t="shared" si="1"/>
        <v>0</v>
      </c>
      <c r="AB6" s="1002">
        <f t="shared" si="2"/>
        <v>0</v>
      </c>
      <c r="AC6" s="1002"/>
      <c r="AD6" s="1002"/>
      <c r="AE6" s="1002"/>
      <c r="AF6" s="1002"/>
      <c r="AG6" s="1002"/>
      <c r="AH6" s="1002"/>
      <c r="AI6" s="1002"/>
      <c r="AJ6" s="1002"/>
      <c r="AK6" s="1002"/>
      <c r="AL6" s="1002"/>
      <c r="AM6" s="1002"/>
      <c r="AN6" s="1002"/>
      <c r="AO6" s="1002"/>
      <c r="AP6" s="1002"/>
      <c r="AQ6" s="1002"/>
      <c r="AR6" s="1002"/>
      <c r="AS6" s="1002"/>
      <c r="AT6" s="1002"/>
      <c r="AU6" s="1005">
        <f t="shared" si="3"/>
        <v>1</v>
      </c>
      <c r="AV6" s="1002">
        <f t="shared" si="4"/>
        <v>21000000</v>
      </c>
      <c r="AW6" s="1002">
        <f t="shared" si="5"/>
        <v>0</v>
      </c>
      <c r="AX6" s="1002">
        <f t="shared" si="15"/>
        <v>11000000</v>
      </c>
      <c r="AY6" s="1002">
        <f t="shared" si="15"/>
        <v>0</v>
      </c>
      <c r="AZ6" s="1002">
        <f t="shared" si="6"/>
        <v>10000000</v>
      </c>
      <c r="BA6" s="1002">
        <f t="shared" si="6"/>
        <v>0</v>
      </c>
      <c r="BB6" s="1002">
        <f t="shared" si="6"/>
        <v>0</v>
      </c>
      <c r="BC6" s="1002">
        <f t="shared" si="6"/>
        <v>0</v>
      </c>
      <c r="BD6" s="1002">
        <f t="shared" si="6"/>
        <v>0</v>
      </c>
      <c r="BE6" s="1002">
        <f t="shared" si="6"/>
        <v>0</v>
      </c>
      <c r="BF6" s="1002">
        <f t="shared" si="6"/>
        <v>0</v>
      </c>
      <c r="BG6" s="1002">
        <f t="shared" si="6"/>
        <v>0</v>
      </c>
      <c r="BH6" s="1002">
        <f t="shared" si="6"/>
        <v>0</v>
      </c>
      <c r="BI6" s="1002">
        <f t="shared" si="6"/>
        <v>0</v>
      </c>
      <c r="BJ6" s="1002">
        <f t="shared" si="6"/>
        <v>0</v>
      </c>
      <c r="BK6" s="1002">
        <f t="shared" si="6"/>
        <v>0</v>
      </c>
      <c r="BL6" s="1002"/>
      <c r="BM6" s="1002"/>
      <c r="BN6" s="1002">
        <f t="shared" si="7"/>
        <v>0</v>
      </c>
      <c r="BO6" s="1005">
        <f t="shared" si="8"/>
        <v>0</v>
      </c>
      <c r="BP6" s="1002">
        <f t="shared" si="9"/>
        <v>0</v>
      </c>
      <c r="BQ6" s="1002"/>
      <c r="BR6" s="1002"/>
      <c r="BS6" s="1002"/>
      <c r="BT6" s="1002"/>
      <c r="BU6" s="1002"/>
      <c r="BV6" s="1002"/>
      <c r="BW6" s="1002"/>
      <c r="BX6" s="1002"/>
      <c r="BY6" s="1002"/>
      <c r="BZ6" s="1002"/>
      <c r="CA6" s="1002"/>
      <c r="CB6" s="1002"/>
      <c r="CC6" s="1002"/>
      <c r="CD6" s="1002"/>
      <c r="CE6" s="1002"/>
      <c r="CF6" s="1002"/>
      <c r="CG6" s="1002"/>
      <c r="CH6" s="1002"/>
      <c r="CI6" s="1005">
        <f t="shared" si="10"/>
        <v>1</v>
      </c>
      <c r="CJ6" s="1002">
        <f t="shared" si="11"/>
        <v>21000000</v>
      </c>
      <c r="CK6" s="1002">
        <f t="shared" si="12"/>
        <v>0</v>
      </c>
      <c r="CL6" s="1002">
        <f t="shared" si="12"/>
        <v>11000000</v>
      </c>
      <c r="CM6" s="1002">
        <f t="shared" si="12"/>
        <v>0</v>
      </c>
      <c r="CN6" s="1002">
        <f t="shared" si="12"/>
        <v>10000000</v>
      </c>
      <c r="CO6" s="1002">
        <f t="shared" si="12"/>
        <v>0</v>
      </c>
      <c r="CP6" s="1002">
        <f t="shared" si="12"/>
        <v>0</v>
      </c>
      <c r="CQ6" s="1002">
        <f t="shared" si="16"/>
        <v>0</v>
      </c>
      <c r="CR6" s="1002">
        <f t="shared" si="16"/>
        <v>0</v>
      </c>
      <c r="CS6" s="1002">
        <f t="shared" si="16"/>
        <v>0</v>
      </c>
      <c r="CT6" s="1002">
        <f t="shared" si="13"/>
        <v>0</v>
      </c>
      <c r="CU6" s="1002">
        <f t="shared" si="13"/>
        <v>0</v>
      </c>
      <c r="CV6" s="1002">
        <f t="shared" si="13"/>
        <v>0</v>
      </c>
      <c r="CW6" s="1002">
        <f t="shared" si="14"/>
        <v>0</v>
      </c>
      <c r="CX6" s="1002">
        <f t="shared" si="14"/>
        <v>0</v>
      </c>
      <c r="CY6" s="1002">
        <f t="shared" si="14"/>
        <v>0</v>
      </c>
      <c r="CZ6" s="1002">
        <f t="shared" si="14"/>
        <v>0</v>
      </c>
      <c r="DA6" s="1002">
        <f t="shared" si="14"/>
        <v>0</v>
      </c>
      <c r="DB6" s="1002">
        <f t="shared" si="14"/>
        <v>0</v>
      </c>
      <c r="DF6" s="1079"/>
      <c r="DG6" s="1079"/>
      <c r="DH6" s="1079"/>
    </row>
    <row r="7" spans="1:112" ht="54" hidden="1" customHeight="1" x14ac:dyDescent="0.25">
      <c r="A7" s="1495"/>
      <c r="B7" s="1040" t="s">
        <v>4299</v>
      </c>
      <c r="C7" s="1058" t="s">
        <v>4356</v>
      </c>
      <c r="D7" s="1008" t="s">
        <v>4470</v>
      </c>
      <c r="E7" s="1034">
        <v>510</v>
      </c>
      <c r="F7" s="1061" t="s">
        <v>4471</v>
      </c>
      <c r="G7" s="1002">
        <f t="shared" si="0"/>
        <v>33576315</v>
      </c>
      <c r="H7" s="1002"/>
      <c r="I7" s="1002">
        <v>21000000</v>
      </c>
      <c r="J7" s="1002"/>
      <c r="K7" s="1002"/>
      <c r="L7" s="1002"/>
      <c r="M7" s="1002"/>
      <c r="N7" s="1002"/>
      <c r="O7" s="1002"/>
      <c r="P7" s="1002"/>
      <c r="Q7" s="1002"/>
      <c r="R7" s="1002"/>
      <c r="S7" s="1002"/>
      <c r="T7" s="1002"/>
      <c r="U7" s="1002"/>
      <c r="V7" s="1002"/>
      <c r="W7" s="1002"/>
      <c r="X7" s="1002"/>
      <c r="Y7" s="1002">
        <v>12576315</v>
      </c>
      <c r="AA7" s="1005">
        <f t="shared" si="1"/>
        <v>5.5882100224518387E-2</v>
      </c>
      <c r="AB7" s="1002">
        <f t="shared" si="2"/>
        <v>1876315</v>
      </c>
      <c r="AC7" s="1002"/>
      <c r="AD7" s="1002"/>
      <c r="AE7" s="1002"/>
      <c r="AF7" s="1002"/>
      <c r="AG7" s="1002"/>
      <c r="AH7" s="1002"/>
      <c r="AI7" s="1002"/>
      <c r="AJ7" s="1002"/>
      <c r="AK7" s="1002"/>
      <c r="AL7" s="1002"/>
      <c r="AM7" s="1002"/>
      <c r="AN7" s="1002"/>
      <c r="AO7" s="1002"/>
      <c r="AP7" s="1002"/>
      <c r="AQ7" s="1002"/>
      <c r="AR7" s="1002"/>
      <c r="AS7" s="1002"/>
      <c r="AT7" s="1002">
        <f>+'[7]ENERO 2016'!$AD$520</f>
        <v>1876315</v>
      </c>
      <c r="AU7" s="1005">
        <f t="shared" si="3"/>
        <v>0.94411789977548166</v>
      </c>
      <c r="AV7" s="1002">
        <f t="shared" si="4"/>
        <v>31700000</v>
      </c>
      <c r="AW7" s="1002">
        <f t="shared" si="5"/>
        <v>0</v>
      </c>
      <c r="AX7" s="1002">
        <f t="shared" si="15"/>
        <v>21000000</v>
      </c>
      <c r="AY7" s="1002">
        <f t="shared" si="15"/>
        <v>0</v>
      </c>
      <c r="AZ7" s="1002">
        <f t="shared" si="6"/>
        <v>0</v>
      </c>
      <c r="BA7" s="1002">
        <f t="shared" si="6"/>
        <v>0</v>
      </c>
      <c r="BB7" s="1002">
        <f t="shared" si="6"/>
        <v>0</v>
      </c>
      <c r="BC7" s="1002">
        <f t="shared" si="6"/>
        <v>0</v>
      </c>
      <c r="BD7" s="1002">
        <f t="shared" si="6"/>
        <v>0</v>
      </c>
      <c r="BE7" s="1002">
        <f t="shared" si="6"/>
        <v>0</v>
      </c>
      <c r="BF7" s="1002">
        <f t="shared" si="6"/>
        <v>0</v>
      </c>
      <c r="BG7" s="1002">
        <f t="shared" si="6"/>
        <v>0</v>
      </c>
      <c r="BH7" s="1002">
        <f t="shared" si="6"/>
        <v>0</v>
      </c>
      <c r="BI7" s="1002">
        <f t="shared" si="6"/>
        <v>0</v>
      </c>
      <c r="BJ7" s="1002">
        <f t="shared" si="6"/>
        <v>0</v>
      </c>
      <c r="BK7" s="1002">
        <f t="shared" si="6"/>
        <v>0</v>
      </c>
      <c r="BL7" s="1002"/>
      <c r="BM7" s="1002"/>
      <c r="BN7" s="1002">
        <f t="shared" si="7"/>
        <v>10700000</v>
      </c>
      <c r="BO7" s="1005">
        <f t="shared" si="8"/>
        <v>0</v>
      </c>
      <c r="BP7" s="1002">
        <f t="shared" si="9"/>
        <v>0</v>
      </c>
      <c r="BQ7" s="1002"/>
      <c r="BR7" s="1002"/>
      <c r="BS7" s="1002"/>
      <c r="BT7" s="1002"/>
      <c r="BU7" s="1002"/>
      <c r="BV7" s="1002"/>
      <c r="BW7" s="1002"/>
      <c r="BX7" s="1002"/>
      <c r="BY7" s="1002"/>
      <c r="BZ7" s="1002"/>
      <c r="CA7" s="1002"/>
      <c r="CB7" s="1002"/>
      <c r="CC7" s="1002"/>
      <c r="CD7" s="1002"/>
      <c r="CE7" s="1002"/>
      <c r="CF7" s="1002"/>
      <c r="CG7" s="1002"/>
      <c r="CH7" s="1002"/>
      <c r="CI7" s="1005">
        <f t="shared" si="10"/>
        <v>1</v>
      </c>
      <c r="CJ7" s="1002">
        <f t="shared" si="11"/>
        <v>33576315</v>
      </c>
      <c r="CK7" s="1002">
        <f t="shared" si="12"/>
        <v>0</v>
      </c>
      <c r="CL7" s="1002">
        <f t="shared" si="12"/>
        <v>21000000</v>
      </c>
      <c r="CM7" s="1002">
        <f t="shared" si="12"/>
        <v>0</v>
      </c>
      <c r="CN7" s="1002">
        <f t="shared" si="12"/>
        <v>0</v>
      </c>
      <c r="CO7" s="1002">
        <f t="shared" si="12"/>
        <v>0</v>
      </c>
      <c r="CP7" s="1002">
        <f t="shared" si="12"/>
        <v>0</v>
      </c>
      <c r="CQ7" s="1002">
        <f t="shared" si="16"/>
        <v>0</v>
      </c>
      <c r="CR7" s="1002">
        <f t="shared" si="16"/>
        <v>0</v>
      </c>
      <c r="CS7" s="1002">
        <f t="shared" si="16"/>
        <v>0</v>
      </c>
      <c r="CT7" s="1002">
        <f t="shared" si="13"/>
        <v>0</v>
      </c>
      <c r="CU7" s="1002">
        <f t="shared" si="13"/>
        <v>0</v>
      </c>
      <c r="CV7" s="1002">
        <f t="shared" si="13"/>
        <v>0</v>
      </c>
      <c r="CW7" s="1002">
        <f t="shared" si="14"/>
        <v>0</v>
      </c>
      <c r="CX7" s="1002">
        <f t="shared" si="14"/>
        <v>0</v>
      </c>
      <c r="CY7" s="1002">
        <f t="shared" si="14"/>
        <v>0</v>
      </c>
      <c r="CZ7" s="1002">
        <f t="shared" si="14"/>
        <v>0</v>
      </c>
      <c r="DA7" s="1002">
        <f t="shared" si="14"/>
        <v>0</v>
      </c>
      <c r="DB7" s="1002">
        <f t="shared" si="14"/>
        <v>12576315</v>
      </c>
      <c r="DF7" s="1079"/>
      <c r="DG7" s="1079"/>
      <c r="DH7" s="1079"/>
    </row>
    <row r="8" spans="1:112" ht="66.75" hidden="1" customHeight="1" x14ac:dyDescent="0.25">
      <c r="A8" s="1495"/>
      <c r="B8" s="1498" t="s">
        <v>4300</v>
      </c>
      <c r="C8" s="1058" t="s">
        <v>4357</v>
      </c>
      <c r="D8" s="1008" t="s">
        <v>4472</v>
      </c>
      <c r="E8" s="1034">
        <v>310</v>
      </c>
      <c r="F8" s="1061" t="s">
        <v>4446</v>
      </c>
      <c r="G8" s="1002">
        <f t="shared" si="0"/>
        <v>200000000</v>
      </c>
      <c r="H8" s="1002"/>
      <c r="I8" s="1002">
        <v>200000000</v>
      </c>
      <c r="J8" s="1002"/>
      <c r="K8" s="1002"/>
      <c r="L8" s="1002"/>
      <c r="M8" s="1002"/>
      <c r="N8" s="1002"/>
      <c r="O8" s="1002"/>
      <c r="P8" s="1002"/>
      <c r="Q8" s="1002"/>
      <c r="R8" s="1002"/>
      <c r="S8" s="1002"/>
      <c r="T8" s="1002"/>
      <c r="U8" s="1002"/>
      <c r="V8" s="1002"/>
      <c r="W8" s="1002"/>
      <c r="X8" s="1002"/>
      <c r="Y8" s="1002"/>
      <c r="AA8" s="1005">
        <f t="shared" si="1"/>
        <v>3.3106999999999998E-2</v>
      </c>
      <c r="AB8" s="1002">
        <f t="shared" si="2"/>
        <v>6621400</v>
      </c>
      <c r="AC8" s="1002"/>
      <c r="AD8" s="1002">
        <f>+'[7]ENERO 2016'!$M$109</f>
        <v>6621400</v>
      </c>
      <c r="AE8" s="1002"/>
      <c r="AF8" s="1002"/>
      <c r="AG8" s="1002"/>
      <c r="AH8" s="1002"/>
      <c r="AI8" s="1002"/>
      <c r="AJ8" s="1002"/>
      <c r="AK8" s="1002"/>
      <c r="AL8" s="1002"/>
      <c r="AM8" s="1002"/>
      <c r="AN8" s="1002"/>
      <c r="AO8" s="1002"/>
      <c r="AP8" s="1002"/>
      <c r="AQ8" s="1002"/>
      <c r="AR8" s="1002"/>
      <c r="AS8" s="1002"/>
      <c r="AT8" s="1002"/>
      <c r="AU8" s="1005">
        <f t="shared" si="3"/>
        <v>0.966893</v>
      </c>
      <c r="AV8" s="1002">
        <f t="shared" si="4"/>
        <v>193378600</v>
      </c>
      <c r="AW8" s="1002">
        <f t="shared" si="5"/>
        <v>0</v>
      </c>
      <c r="AX8" s="1002">
        <f t="shared" si="15"/>
        <v>193378600</v>
      </c>
      <c r="AY8" s="1002">
        <f t="shared" si="15"/>
        <v>0</v>
      </c>
      <c r="AZ8" s="1002">
        <f t="shared" si="6"/>
        <v>0</v>
      </c>
      <c r="BA8" s="1002">
        <f t="shared" si="6"/>
        <v>0</v>
      </c>
      <c r="BB8" s="1002">
        <f t="shared" si="6"/>
        <v>0</v>
      </c>
      <c r="BC8" s="1002">
        <f t="shared" si="6"/>
        <v>0</v>
      </c>
      <c r="BD8" s="1002">
        <f t="shared" si="6"/>
        <v>0</v>
      </c>
      <c r="BE8" s="1002">
        <f t="shared" si="6"/>
        <v>0</v>
      </c>
      <c r="BF8" s="1002">
        <f t="shared" si="6"/>
        <v>0</v>
      </c>
      <c r="BG8" s="1002">
        <f t="shared" si="6"/>
        <v>0</v>
      </c>
      <c r="BH8" s="1002">
        <f t="shared" si="6"/>
        <v>0</v>
      </c>
      <c r="BI8" s="1002">
        <f t="shared" si="6"/>
        <v>0</v>
      </c>
      <c r="BJ8" s="1002">
        <f t="shared" si="6"/>
        <v>0</v>
      </c>
      <c r="BK8" s="1002">
        <f t="shared" si="6"/>
        <v>0</v>
      </c>
      <c r="BL8" s="1002"/>
      <c r="BM8" s="1002"/>
      <c r="BN8" s="1002">
        <f t="shared" si="7"/>
        <v>0</v>
      </c>
      <c r="BO8" s="1005">
        <f t="shared" si="8"/>
        <v>3.3106999999999998E-2</v>
      </c>
      <c r="BP8" s="1002">
        <f t="shared" si="9"/>
        <v>6621400</v>
      </c>
      <c r="BQ8" s="1002"/>
      <c r="BR8" s="1002">
        <f>+'[7]ENERO 2016'!$H$107</f>
        <v>6621400</v>
      </c>
      <c r="BS8" s="1002"/>
      <c r="BT8" s="1002"/>
      <c r="BU8" s="1002"/>
      <c r="BV8" s="1002"/>
      <c r="BW8" s="1002"/>
      <c r="BX8" s="1002"/>
      <c r="BY8" s="1002"/>
      <c r="BZ8" s="1002"/>
      <c r="CA8" s="1002"/>
      <c r="CB8" s="1002"/>
      <c r="CC8" s="1002"/>
      <c r="CD8" s="1002"/>
      <c r="CE8" s="1002"/>
      <c r="CF8" s="1002"/>
      <c r="CG8" s="1002"/>
      <c r="CH8" s="1002"/>
      <c r="CI8" s="1005">
        <f t="shared" si="10"/>
        <v>0.966893</v>
      </c>
      <c r="CJ8" s="1002">
        <f t="shared" si="11"/>
        <v>193378600</v>
      </c>
      <c r="CK8" s="1002">
        <f t="shared" si="12"/>
        <v>0</v>
      </c>
      <c r="CL8" s="1002">
        <f t="shared" si="12"/>
        <v>193378600</v>
      </c>
      <c r="CM8" s="1002">
        <f t="shared" si="12"/>
        <v>0</v>
      </c>
      <c r="CN8" s="1002">
        <f t="shared" si="12"/>
        <v>0</v>
      </c>
      <c r="CO8" s="1002">
        <f t="shared" si="12"/>
        <v>0</v>
      </c>
      <c r="CP8" s="1002">
        <f t="shared" si="12"/>
        <v>0</v>
      </c>
      <c r="CQ8" s="1002">
        <f t="shared" si="16"/>
        <v>0</v>
      </c>
      <c r="CR8" s="1002">
        <f t="shared" si="16"/>
        <v>0</v>
      </c>
      <c r="CS8" s="1002">
        <f t="shared" si="16"/>
        <v>0</v>
      </c>
      <c r="CT8" s="1002">
        <f t="shared" si="13"/>
        <v>0</v>
      </c>
      <c r="CU8" s="1002">
        <f t="shared" si="13"/>
        <v>0</v>
      </c>
      <c r="CV8" s="1002">
        <f t="shared" si="13"/>
        <v>0</v>
      </c>
      <c r="CW8" s="1002">
        <f t="shared" si="14"/>
        <v>0</v>
      </c>
      <c r="CX8" s="1002">
        <f t="shared" si="14"/>
        <v>0</v>
      </c>
      <c r="CY8" s="1002">
        <f t="shared" si="14"/>
        <v>0</v>
      </c>
      <c r="CZ8" s="1002">
        <f t="shared" si="14"/>
        <v>0</v>
      </c>
      <c r="DA8" s="1002">
        <f t="shared" si="14"/>
        <v>0</v>
      </c>
      <c r="DB8" s="1002">
        <f t="shared" si="14"/>
        <v>0</v>
      </c>
      <c r="DF8" s="1079"/>
      <c r="DG8" s="1079"/>
      <c r="DH8" s="1079"/>
    </row>
    <row r="9" spans="1:112" ht="42.75" hidden="1" customHeight="1" x14ac:dyDescent="0.25">
      <c r="A9" s="1495"/>
      <c r="B9" s="1499"/>
      <c r="C9" s="1058" t="s">
        <v>4435</v>
      </c>
      <c r="D9" s="1008" t="s">
        <v>4473</v>
      </c>
      <c r="E9" s="1034">
        <v>310</v>
      </c>
      <c r="F9" s="1061" t="s">
        <v>4474</v>
      </c>
      <c r="G9" s="1002">
        <f t="shared" si="0"/>
        <v>550000000</v>
      </c>
      <c r="H9" s="1002"/>
      <c r="I9" s="1002">
        <v>150000000</v>
      </c>
      <c r="J9" s="1002"/>
      <c r="K9" s="1002">
        <v>370000000</v>
      </c>
      <c r="L9" s="1002"/>
      <c r="M9" s="1002"/>
      <c r="N9" s="1002"/>
      <c r="O9" s="1002"/>
      <c r="P9" s="1002"/>
      <c r="Q9" s="1002"/>
      <c r="R9" s="1002"/>
      <c r="S9" s="1002"/>
      <c r="T9" s="1002"/>
      <c r="U9" s="1002"/>
      <c r="V9" s="1002"/>
      <c r="W9" s="1002"/>
      <c r="X9" s="1002"/>
      <c r="Y9" s="1002">
        <v>30000000</v>
      </c>
      <c r="Z9" s="949"/>
      <c r="AA9" s="1005">
        <f t="shared" si="1"/>
        <v>0</v>
      </c>
      <c r="AB9" s="1002">
        <f t="shared" si="2"/>
        <v>0</v>
      </c>
      <c r="AC9" s="1002"/>
      <c r="AD9" s="1002"/>
      <c r="AE9" s="1002"/>
      <c r="AF9" s="1002"/>
      <c r="AG9" s="1002"/>
      <c r="AH9" s="1002"/>
      <c r="AI9" s="1002"/>
      <c r="AJ9" s="1002"/>
      <c r="AK9" s="1002"/>
      <c r="AL9" s="1002"/>
      <c r="AM9" s="1002"/>
      <c r="AN9" s="1002"/>
      <c r="AO9" s="1002"/>
      <c r="AP9" s="1002"/>
      <c r="AQ9" s="1002"/>
      <c r="AR9" s="1002"/>
      <c r="AS9" s="1002"/>
      <c r="AT9" s="1002"/>
      <c r="AU9" s="1005">
        <f t="shared" si="3"/>
        <v>1</v>
      </c>
      <c r="AV9" s="1002">
        <f t="shared" si="4"/>
        <v>550000000</v>
      </c>
      <c r="AW9" s="1002">
        <f t="shared" si="5"/>
        <v>0</v>
      </c>
      <c r="AX9" s="1002">
        <f t="shared" si="15"/>
        <v>150000000</v>
      </c>
      <c r="AY9" s="1002">
        <f t="shared" si="15"/>
        <v>0</v>
      </c>
      <c r="AZ9" s="1002">
        <f t="shared" si="6"/>
        <v>370000000</v>
      </c>
      <c r="BA9" s="1002">
        <f t="shared" si="6"/>
        <v>0</v>
      </c>
      <c r="BB9" s="1002">
        <f t="shared" si="6"/>
        <v>0</v>
      </c>
      <c r="BC9" s="1002">
        <f t="shared" si="6"/>
        <v>0</v>
      </c>
      <c r="BD9" s="1002">
        <f t="shared" si="6"/>
        <v>0</v>
      </c>
      <c r="BE9" s="1002">
        <f t="shared" si="6"/>
        <v>0</v>
      </c>
      <c r="BF9" s="1002">
        <f t="shared" si="6"/>
        <v>0</v>
      </c>
      <c r="BG9" s="1002">
        <f t="shared" si="6"/>
        <v>0</v>
      </c>
      <c r="BH9" s="1002">
        <f t="shared" si="6"/>
        <v>0</v>
      </c>
      <c r="BI9" s="1002">
        <f t="shared" si="6"/>
        <v>0</v>
      </c>
      <c r="BJ9" s="1002">
        <f t="shared" si="6"/>
        <v>0</v>
      </c>
      <c r="BK9" s="1002">
        <f t="shared" si="6"/>
        <v>0</v>
      </c>
      <c r="BL9" s="1002"/>
      <c r="BM9" s="1002"/>
      <c r="BN9" s="1002">
        <f t="shared" si="7"/>
        <v>30000000</v>
      </c>
      <c r="BO9" s="1005">
        <f t="shared" si="8"/>
        <v>0</v>
      </c>
      <c r="BP9" s="1002">
        <f t="shared" si="9"/>
        <v>0</v>
      </c>
      <c r="BQ9" s="1002"/>
      <c r="BR9" s="1002"/>
      <c r="BS9" s="1002"/>
      <c r="BT9" s="1002"/>
      <c r="BU9" s="1002"/>
      <c r="BV9" s="1002"/>
      <c r="BW9" s="1002"/>
      <c r="BX9" s="1002"/>
      <c r="BY9" s="1002"/>
      <c r="BZ9" s="1002"/>
      <c r="CA9" s="1002"/>
      <c r="CB9" s="1002"/>
      <c r="CC9" s="1002"/>
      <c r="CD9" s="1002"/>
      <c r="CE9" s="1002"/>
      <c r="CF9" s="1002"/>
      <c r="CG9" s="1002"/>
      <c r="CH9" s="1002"/>
      <c r="CI9" s="1005">
        <f t="shared" si="10"/>
        <v>1</v>
      </c>
      <c r="CJ9" s="1002">
        <f t="shared" si="11"/>
        <v>550000000</v>
      </c>
      <c r="CK9" s="1002">
        <f t="shared" si="12"/>
        <v>0</v>
      </c>
      <c r="CL9" s="1002">
        <f t="shared" si="12"/>
        <v>150000000</v>
      </c>
      <c r="CM9" s="1002">
        <f t="shared" si="12"/>
        <v>0</v>
      </c>
      <c r="CN9" s="1002">
        <f t="shared" si="12"/>
        <v>370000000</v>
      </c>
      <c r="CO9" s="1002">
        <f t="shared" si="12"/>
        <v>0</v>
      </c>
      <c r="CP9" s="1002">
        <f t="shared" si="12"/>
        <v>0</v>
      </c>
      <c r="CQ9" s="1002">
        <f t="shared" si="16"/>
        <v>0</v>
      </c>
      <c r="CR9" s="1002">
        <f t="shared" si="16"/>
        <v>0</v>
      </c>
      <c r="CS9" s="1002">
        <f t="shared" si="16"/>
        <v>0</v>
      </c>
      <c r="CT9" s="1002">
        <f t="shared" si="13"/>
        <v>0</v>
      </c>
      <c r="CU9" s="1002">
        <f t="shared" si="13"/>
        <v>0</v>
      </c>
      <c r="CV9" s="1002">
        <f t="shared" si="13"/>
        <v>0</v>
      </c>
      <c r="CW9" s="1002">
        <f t="shared" si="14"/>
        <v>0</v>
      </c>
      <c r="CX9" s="1002">
        <f t="shared" si="14"/>
        <v>0</v>
      </c>
      <c r="CY9" s="1002">
        <f t="shared" si="14"/>
        <v>0</v>
      </c>
      <c r="CZ9" s="1002">
        <f t="shared" si="14"/>
        <v>0</v>
      </c>
      <c r="DA9" s="1002">
        <f t="shared" si="14"/>
        <v>0</v>
      </c>
      <c r="DB9" s="1002">
        <f t="shared" si="14"/>
        <v>30000000</v>
      </c>
      <c r="DF9" s="1079"/>
      <c r="DG9" s="1079"/>
      <c r="DH9" s="1079"/>
    </row>
    <row r="10" spans="1:112" ht="30.75" hidden="1" customHeight="1" x14ac:dyDescent="0.25">
      <c r="A10" s="1495"/>
      <c r="B10" s="1499"/>
      <c r="C10" s="1058" t="s">
        <v>4426</v>
      </c>
      <c r="D10" s="1008" t="s">
        <v>4475</v>
      </c>
      <c r="E10" s="1034">
        <v>310</v>
      </c>
      <c r="F10" s="1061" t="s">
        <v>4446</v>
      </c>
      <c r="G10" s="1002">
        <f t="shared" si="0"/>
        <v>15000000</v>
      </c>
      <c r="H10" s="1002"/>
      <c r="I10" s="1002"/>
      <c r="J10" s="1002"/>
      <c r="K10" s="1002">
        <v>15000000</v>
      </c>
      <c r="L10" s="1002"/>
      <c r="M10" s="1002"/>
      <c r="N10" s="1002"/>
      <c r="O10" s="1002"/>
      <c r="P10" s="1002"/>
      <c r="Q10" s="1002"/>
      <c r="R10" s="1002"/>
      <c r="S10" s="1002"/>
      <c r="T10" s="1002"/>
      <c r="U10" s="1002"/>
      <c r="V10" s="1002"/>
      <c r="W10" s="1002"/>
      <c r="X10" s="1002"/>
      <c r="Y10" s="1002"/>
      <c r="Z10" s="949"/>
      <c r="AA10" s="1005">
        <f t="shared" si="1"/>
        <v>0</v>
      </c>
      <c r="AB10" s="1002">
        <f t="shared" si="2"/>
        <v>0</v>
      </c>
      <c r="AC10" s="1002"/>
      <c r="AD10" s="1002"/>
      <c r="AE10" s="1002"/>
      <c r="AF10" s="1002"/>
      <c r="AG10" s="1002"/>
      <c r="AH10" s="1002"/>
      <c r="AI10" s="1002"/>
      <c r="AJ10" s="1002"/>
      <c r="AK10" s="1002"/>
      <c r="AL10" s="1002"/>
      <c r="AM10" s="1002"/>
      <c r="AN10" s="1002"/>
      <c r="AO10" s="1002"/>
      <c r="AP10" s="1002"/>
      <c r="AQ10" s="1002"/>
      <c r="AR10" s="1002"/>
      <c r="AS10" s="1002"/>
      <c r="AT10" s="1002"/>
      <c r="AU10" s="1005">
        <f t="shared" si="3"/>
        <v>1</v>
      </c>
      <c r="AV10" s="1002">
        <f t="shared" si="4"/>
        <v>15000000</v>
      </c>
      <c r="AW10" s="1002">
        <f t="shared" ref="AW10:AW18" si="17">H10-AC10</f>
        <v>0</v>
      </c>
      <c r="AX10" s="1002">
        <f t="shared" si="15"/>
        <v>0</v>
      </c>
      <c r="AY10" s="1002">
        <f t="shared" si="15"/>
        <v>0</v>
      </c>
      <c r="AZ10" s="1002">
        <f t="shared" si="6"/>
        <v>15000000</v>
      </c>
      <c r="BA10" s="1002">
        <f t="shared" si="6"/>
        <v>0</v>
      </c>
      <c r="BB10" s="1002">
        <f t="shared" si="6"/>
        <v>0</v>
      </c>
      <c r="BC10" s="1002">
        <f t="shared" si="6"/>
        <v>0</v>
      </c>
      <c r="BD10" s="1002">
        <f t="shared" si="6"/>
        <v>0</v>
      </c>
      <c r="BE10" s="1002">
        <f t="shared" si="6"/>
        <v>0</v>
      </c>
      <c r="BF10" s="1002">
        <f t="shared" si="6"/>
        <v>0</v>
      </c>
      <c r="BG10" s="1002">
        <f t="shared" si="6"/>
        <v>0</v>
      </c>
      <c r="BH10" s="1002">
        <f t="shared" si="6"/>
        <v>0</v>
      </c>
      <c r="BI10" s="1002">
        <f t="shared" si="6"/>
        <v>0</v>
      </c>
      <c r="BJ10" s="1002">
        <f t="shared" si="6"/>
        <v>0</v>
      </c>
      <c r="BK10" s="1002">
        <f t="shared" si="6"/>
        <v>0</v>
      </c>
      <c r="BL10" s="1002"/>
      <c r="BM10" s="1002"/>
      <c r="BN10" s="1002">
        <f t="shared" si="7"/>
        <v>0</v>
      </c>
      <c r="BO10" s="1005">
        <f t="shared" si="8"/>
        <v>0</v>
      </c>
      <c r="BP10" s="1002">
        <f t="shared" si="9"/>
        <v>0</v>
      </c>
      <c r="BQ10" s="1002"/>
      <c r="BR10" s="1002"/>
      <c r="BS10" s="1002"/>
      <c r="BT10" s="1002"/>
      <c r="BU10" s="1002"/>
      <c r="BV10" s="1002"/>
      <c r="BW10" s="1002"/>
      <c r="BX10" s="1002"/>
      <c r="BY10" s="1002"/>
      <c r="BZ10" s="1002"/>
      <c r="CA10" s="1002"/>
      <c r="CB10" s="1002"/>
      <c r="CC10" s="1002"/>
      <c r="CD10" s="1002"/>
      <c r="CE10" s="1002"/>
      <c r="CF10" s="1002"/>
      <c r="CG10" s="1002"/>
      <c r="CH10" s="1002"/>
      <c r="CI10" s="1005">
        <f t="shared" si="10"/>
        <v>1</v>
      </c>
      <c r="CJ10" s="1002">
        <f t="shared" si="11"/>
        <v>15000000</v>
      </c>
      <c r="CK10" s="1002">
        <f t="shared" si="12"/>
        <v>0</v>
      </c>
      <c r="CL10" s="1002">
        <f t="shared" si="12"/>
        <v>0</v>
      </c>
      <c r="CM10" s="1002">
        <f t="shared" si="12"/>
        <v>0</v>
      </c>
      <c r="CN10" s="1002">
        <f t="shared" si="12"/>
        <v>15000000</v>
      </c>
      <c r="CO10" s="1002">
        <f t="shared" si="12"/>
        <v>0</v>
      </c>
      <c r="CP10" s="1002">
        <f t="shared" si="12"/>
        <v>0</v>
      </c>
      <c r="CQ10" s="1002">
        <f t="shared" si="16"/>
        <v>0</v>
      </c>
      <c r="CR10" s="1002">
        <f t="shared" si="16"/>
        <v>0</v>
      </c>
      <c r="CS10" s="1002">
        <f t="shared" si="16"/>
        <v>0</v>
      </c>
      <c r="CT10" s="1002">
        <f t="shared" si="13"/>
        <v>0</v>
      </c>
      <c r="CU10" s="1002">
        <f t="shared" si="13"/>
        <v>0</v>
      </c>
      <c r="CV10" s="1002">
        <f t="shared" si="13"/>
        <v>0</v>
      </c>
      <c r="CW10" s="1002">
        <f t="shared" si="14"/>
        <v>0</v>
      </c>
      <c r="CX10" s="1002">
        <f t="shared" si="14"/>
        <v>0</v>
      </c>
      <c r="CY10" s="1002">
        <f t="shared" si="14"/>
        <v>0</v>
      </c>
      <c r="CZ10" s="1002">
        <f t="shared" si="14"/>
        <v>0</v>
      </c>
      <c r="DA10" s="1002">
        <f t="shared" si="14"/>
        <v>0</v>
      </c>
      <c r="DB10" s="1002">
        <f t="shared" si="14"/>
        <v>0</v>
      </c>
      <c r="DF10" s="1079"/>
      <c r="DG10" s="1079"/>
      <c r="DH10" s="1079"/>
    </row>
    <row r="11" spans="1:112" ht="63" hidden="1" customHeight="1" x14ac:dyDescent="0.25">
      <c r="A11" s="1495"/>
      <c r="B11" s="1499"/>
      <c r="C11" s="1058" t="s">
        <v>4427</v>
      </c>
      <c r="D11" s="1008" t="s">
        <v>4476</v>
      </c>
      <c r="E11" s="1034">
        <v>310</v>
      </c>
      <c r="F11" s="1061" t="s">
        <v>4446</v>
      </c>
      <c r="G11" s="1002">
        <f t="shared" si="0"/>
        <v>50000000</v>
      </c>
      <c r="H11" s="944"/>
      <c r="I11" s="1002">
        <v>50000000</v>
      </c>
      <c r="J11" s="944"/>
      <c r="K11" s="944"/>
      <c r="L11" s="1002"/>
      <c r="M11" s="944"/>
      <c r="N11" s="149"/>
      <c r="O11" s="149"/>
      <c r="P11" s="149"/>
      <c r="Q11" s="149"/>
      <c r="R11" s="149"/>
      <c r="S11" s="149"/>
      <c r="T11" s="1002"/>
      <c r="U11" s="149"/>
      <c r="V11" s="149"/>
      <c r="W11" s="149"/>
      <c r="X11" s="149"/>
      <c r="Y11" s="944"/>
      <c r="Z11" s="949"/>
      <c r="AA11" s="1005">
        <f t="shared" si="1"/>
        <v>0</v>
      </c>
      <c r="AB11" s="1002">
        <f t="shared" si="2"/>
        <v>0</v>
      </c>
      <c r="AC11" s="1002"/>
      <c r="AD11" s="1002"/>
      <c r="AE11" s="1002"/>
      <c r="AF11" s="1002"/>
      <c r="AG11" s="1002"/>
      <c r="AH11" s="1002"/>
      <c r="AI11" s="1002"/>
      <c r="AJ11" s="1002"/>
      <c r="AK11" s="1002"/>
      <c r="AL11" s="1002"/>
      <c r="AM11" s="1002"/>
      <c r="AN11" s="1002"/>
      <c r="AO11" s="1002"/>
      <c r="AP11" s="1002"/>
      <c r="AQ11" s="1002"/>
      <c r="AR11" s="1002"/>
      <c r="AS11" s="1002"/>
      <c r="AT11" s="1002"/>
      <c r="AU11" s="1005">
        <f t="shared" si="3"/>
        <v>1</v>
      </c>
      <c r="AV11" s="1002">
        <f t="shared" si="4"/>
        <v>50000000</v>
      </c>
      <c r="AW11" s="1002">
        <f t="shared" si="17"/>
        <v>0</v>
      </c>
      <c r="AX11" s="1002">
        <f t="shared" si="15"/>
        <v>50000000</v>
      </c>
      <c r="AY11" s="1002">
        <f t="shared" si="15"/>
        <v>0</v>
      </c>
      <c r="AZ11" s="1002">
        <f t="shared" si="6"/>
        <v>0</v>
      </c>
      <c r="BA11" s="1002">
        <f t="shared" si="6"/>
        <v>0</v>
      </c>
      <c r="BB11" s="1002">
        <f>+M11-AH11</f>
        <v>0</v>
      </c>
      <c r="BC11" s="1002">
        <f t="shared" si="6"/>
        <v>0</v>
      </c>
      <c r="BD11" s="1002">
        <f t="shared" si="6"/>
        <v>0</v>
      </c>
      <c r="BE11" s="1002">
        <f t="shared" si="6"/>
        <v>0</v>
      </c>
      <c r="BF11" s="1002">
        <f t="shared" si="6"/>
        <v>0</v>
      </c>
      <c r="BG11" s="1002">
        <f t="shared" si="6"/>
        <v>0</v>
      </c>
      <c r="BH11" s="1002">
        <f t="shared" si="6"/>
        <v>0</v>
      </c>
      <c r="BI11" s="1002">
        <f t="shared" si="6"/>
        <v>0</v>
      </c>
      <c r="BJ11" s="1002">
        <f t="shared" si="6"/>
        <v>0</v>
      </c>
      <c r="BK11" s="1002">
        <f t="shared" si="6"/>
        <v>0</v>
      </c>
      <c r="BL11" s="1002"/>
      <c r="BM11" s="1002"/>
      <c r="BN11" s="1002">
        <f t="shared" si="7"/>
        <v>0</v>
      </c>
      <c r="BO11" s="1005">
        <f t="shared" si="8"/>
        <v>0</v>
      </c>
      <c r="BP11" s="1002">
        <f t="shared" si="9"/>
        <v>0</v>
      </c>
      <c r="BQ11" s="1002"/>
      <c r="BR11" s="1002"/>
      <c r="BS11" s="1002"/>
      <c r="BT11" s="1002"/>
      <c r="BU11" s="1002"/>
      <c r="BV11" s="1002"/>
      <c r="BW11" s="1002"/>
      <c r="BX11" s="1002"/>
      <c r="BY11" s="1002"/>
      <c r="BZ11" s="1002"/>
      <c r="CA11" s="1002"/>
      <c r="CB11" s="1002"/>
      <c r="CC11" s="1002"/>
      <c r="CD11" s="1002"/>
      <c r="CE11" s="1002"/>
      <c r="CF11" s="1002"/>
      <c r="CG11" s="1002"/>
      <c r="CH11" s="1002"/>
      <c r="CI11" s="1005">
        <f t="shared" si="10"/>
        <v>1</v>
      </c>
      <c r="CJ11" s="1002">
        <f t="shared" si="11"/>
        <v>50000000</v>
      </c>
      <c r="CK11" s="1002">
        <f t="shared" si="12"/>
        <v>0</v>
      </c>
      <c r="CL11" s="1002">
        <f t="shared" si="12"/>
        <v>50000000</v>
      </c>
      <c r="CM11" s="1002">
        <f t="shared" si="12"/>
        <v>0</v>
      </c>
      <c r="CN11" s="1002">
        <f t="shared" si="12"/>
        <v>0</v>
      </c>
      <c r="CO11" s="1002">
        <f t="shared" si="12"/>
        <v>0</v>
      </c>
      <c r="CP11" s="1002">
        <f t="shared" si="12"/>
        <v>0</v>
      </c>
      <c r="CQ11" s="1002">
        <f t="shared" si="16"/>
        <v>0</v>
      </c>
      <c r="CR11" s="1002">
        <f t="shared" si="16"/>
        <v>0</v>
      </c>
      <c r="CS11" s="1002">
        <f t="shared" si="16"/>
        <v>0</v>
      </c>
      <c r="CT11" s="1002">
        <f t="shared" si="13"/>
        <v>0</v>
      </c>
      <c r="CU11" s="1002">
        <f t="shared" si="13"/>
        <v>0</v>
      </c>
      <c r="CV11" s="1002">
        <f t="shared" si="13"/>
        <v>0</v>
      </c>
      <c r="CW11" s="1002">
        <f t="shared" si="14"/>
        <v>0</v>
      </c>
      <c r="CX11" s="1002">
        <f t="shared" si="14"/>
        <v>0</v>
      </c>
      <c r="CY11" s="1002">
        <f t="shared" si="14"/>
        <v>0</v>
      </c>
      <c r="CZ11" s="1002">
        <f t="shared" si="14"/>
        <v>0</v>
      </c>
      <c r="DA11" s="1002">
        <f t="shared" si="14"/>
        <v>0</v>
      </c>
      <c r="DB11" s="1002">
        <f t="shared" si="14"/>
        <v>0</v>
      </c>
      <c r="DF11" s="1079"/>
      <c r="DG11" s="1079"/>
      <c r="DH11" s="1079"/>
    </row>
    <row r="12" spans="1:112" ht="37.5" hidden="1" customHeight="1" x14ac:dyDescent="0.25">
      <c r="A12" s="1495"/>
      <c r="B12" s="1500"/>
      <c r="C12" s="1058" t="s">
        <v>4428</v>
      </c>
      <c r="D12" s="1008" t="s">
        <v>4477</v>
      </c>
      <c r="E12" s="1034">
        <v>310</v>
      </c>
      <c r="F12" s="1061" t="s">
        <v>4446</v>
      </c>
      <c r="G12" s="1002">
        <f t="shared" si="0"/>
        <v>10000000</v>
      </c>
      <c r="H12" s="944"/>
      <c r="I12" s="1002"/>
      <c r="J12" s="944"/>
      <c r="K12" s="1002">
        <v>10000000</v>
      </c>
      <c r="L12" s="1002"/>
      <c r="M12" s="944"/>
      <c r="N12" s="149"/>
      <c r="O12" s="149"/>
      <c r="P12" s="149"/>
      <c r="Q12" s="149"/>
      <c r="R12" s="149"/>
      <c r="S12" s="149"/>
      <c r="T12" s="149"/>
      <c r="U12" s="149"/>
      <c r="V12" s="149"/>
      <c r="W12" s="149"/>
      <c r="X12" s="149"/>
      <c r="Y12" s="944"/>
      <c r="Z12" s="949"/>
      <c r="AA12" s="1005">
        <f t="shared" si="1"/>
        <v>0</v>
      </c>
      <c r="AB12" s="1002">
        <f t="shared" si="2"/>
        <v>0</v>
      </c>
      <c r="AC12" s="1002"/>
      <c r="AD12" s="1002"/>
      <c r="AE12" s="1002"/>
      <c r="AF12" s="1002"/>
      <c r="AG12" s="1002"/>
      <c r="AH12" s="1002"/>
      <c r="AI12" s="1002"/>
      <c r="AJ12" s="1002"/>
      <c r="AK12" s="1002"/>
      <c r="AL12" s="1002"/>
      <c r="AM12" s="1002"/>
      <c r="AN12" s="1002"/>
      <c r="AO12" s="1002"/>
      <c r="AP12" s="1002"/>
      <c r="AQ12" s="1002"/>
      <c r="AR12" s="1002"/>
      <c r="AS12" s="1002"/>
      <c r="AT12" s="1002"/>
      <c r="AU12" s="1005">
        <f t="shared" si="3"/>
        <v>1</v>
      </c>
      <c r="AV12" s="1002">
        <f t="shared" si="4"/>
        <v>10000000</v>
      </c>
      <c r="AW12" s="1002">
        <f t="shared" si="17"/>
        <v>0</v>
      </c>
      <c r="AX12" s="1002">
        <f t="shared" si="15"/>
        <v>0</v>
      </c>
      <c r="AY12" s="1002">
        <f>J12-AE12</f>
        <v>0</v>
      </c>
      <c r="AZ12" s="1002">
        <f t="shared" si="6"/>
        <v>10000000</v>
      </c>
      <c r="BA12" s="1002">
        <f t="shared" si="6"/>
        <v>0</v>
      </c>
      <c r="BB12" s="1002">
        <f t="shared" si="6"/>
        <v>0</v>
      </c>
      <c r="BC12" s="1002">
        <f t="shared" si="6"/>
        <v>0</v>
      </c>
      <c r="BD12" s="1002">
        <f t="shared" si="6"/>
        <v>0</v>
      </c>
      <c r="BE12" s="1002">
        <f t="shared" si="6"/>
        <v>0</v>
      </c>
      <c r="BF12" s="1002">
        <f t="shared" si="6"/>
        <v>0</v>
      </c>
      <c r="BG12" s="1002">
        <f t="shared" si="6"/>
        <v>0</v>
      </c>
      <c r="BH12" s="1002">
        <f t="shared" si="6"/>
        <v>0</v>
      </c>
      <c r="BI12" s="1002">
        <f t="shared" si="6"/>
        <v>0</v>
      </c>
      <c r="BJ12" s="1002">
        <f t="shared" si="6"/>
        <v>0</v>
      </c>
      <c r="BK12" s="1002">
        <f t="shared" si="6"/>
        <v>0</v>
      </c>
      <c r="BL12" s="1002"/>
      <c r="BM12" s="1002"/>
      <c r="BN12" s="1002">
        <f t="shared" si="7"/>
        <v>0</v>
      </c>
      <c r="BO12" s="1005">
        <f t="shared" si="8"/>
        <v>0</v>
      </c>
      <c r="BP12" s="1002">
        <f t="shared" si="9"/>
        <v>0</v>
      </c>
      <c r="BQ12" s="1002"/>
      <c r="BR12" s="1002"/>
      <c r="BS12" s="1002"/>
      <c r="BT12" s="1002"/>
      <c r="BU12" s="1002"/>
      <c r="BV12" s="1002"/>
      <c r="BW12" s="1002"/>
      <c r="BX12" s="1002"/>
      <c r="BY12" s="1002"/>
      <c r="BZ12" s="1002"/>
      <c r="CA12" s="1002"/>
      <c r="CB12" s="1002"/>
      <c r="CC12" s="1002"/>
      <c r="CD12" s="1002"/>
      <c r="CE12" s="1002"/>
      <c r="CF12" s="1002"/>
      <c r="CG12" s="1002"/>
      <c r="CH12" s="1002"/>
      <c r="CI12" s="1005">
        <f t="shared" si="10"/>
        <v>1</v>
      </c>
      <c r="CJ12" s="1002">
        <f t="shared" si="11"/>
        <v>10000000</v>
      </c>
      <c r="CK12" s="1002">
        <f t="shared" si="12"/>
        <v>0</v>
      </c>
      <c r="CL12" s="1002">
        <f t="shared" si="12"/>
        <v>0</v>
      </c>
      <c r="CM12" s="1002">
        <f t="shared" si="12"/>
        <v>0</v>
      </c>
      <c r="CN12" s="1002">
        <f t="shared" si="12"/>
        <v>10000000</v>
      </c>
      <c r="CO12" s="1002">
        <f t="shared" si="12"/>
        <v>0</v>
      </c>
      <c r="CP12" s="1002">
        <f>M12-BV12</f>
        <v>0</v>
      </c>
      <c r="CQ12" s="1002">
        <f t="shared" si="16"/>
        <v>0</v>
      </c>
      <c r="CR12" s="1002">
        <f t="shared" si="16"/>
        <v>0</v>
      </c>
      <c r="CS12" s="1002">
        <f>+P12-BY12</f>
        <v>0</v>
      </c>
      <c r="CT12" s="1002">
        <f t="shared" si="13"/>
        <v>0</v>
      </c>
      <c r="CU12" s="1002">
        <f t="shared" si="13"/>
        <v>0</v>
      </c>
      <c r="CV12" s="1002">
        <f t="shared" si="13"/>
        <v>0</v>
      </c>
      <c r="CW12" s="1002">
        <f t="shared" si="14"/>
        <v>0</v>
      </c>
      <c r="CX12" s="1002">
        <f t="shared" si="14"/>
        <v>0</v>
      </c>
      <c r="CY12" s="1002">
        <f t="shared" si="14"/>
        <v>0</v>
      </c>
      <c r="CZ12" s="1002">
        <f t="shared" si="14"/>
        <v>0</v>
      </c>
      <c r="DA12" s="1002">
        <f>+X12-CG12</f>
        <v>0</v>
      </c>
      <c r="DB12" s="1002">
        <f t="shared" si="14"/>
        <v>0</v>
      </c>
      <c r="DF12" s="1079"/>
      <c r="DG12" s="1079"/>
      <c r="DH12" s="1079"/>
    </row>
    <row r="13" spans="1:112" ht="105" hidden="1" customHeight="1" x14ac:dyDescent="0.25">
      <c r="A13" s="1495"/>
      <c r="B13" s="1040" t="s">
        <v>4301</v>
      </c>
      <c r="C13" s="1058" t="s">
        <v>4358</v>
      </c>
      <c r="D13" s="1008" t="s">
        <v>4478</v>
      </c>
      <c r="E13" s="1034">
        <v>510</v>
      </c>
      <c r="F13" s="1061" t="s">
        <v>4452</v>
      </c>
      <c r="G13" s="1002">
        <f t="shared" si="0"/>
        <v>208000000</v>
      </c>
      <c r="H13" s="1002"/>
      <c r="I13" s="1002"/>
      <c r="J13" s="1002"/>
      <c r="K13" s="1002">
        <v>160000000</v>
      </c>
      <c r="L13" s="1002"/>
      <c r="M13" s="1002"/>
      <c r="N13" s="1002"/>
      <c r="O13" s="1002"/>
      <c r="P13" s="1002"/>
      <c r="Q13" s="1002"/>
      <c r="R13" s="1002"/>
      <c r="S13" s="1002"/>
      <c r="T13" s="1002"/>
      <c r="U13" s="1002"/>
      <c r="V13" s="1002"/>
      <c r="W13" s="1002"/>
      <c r="X13" s="1002"/>
      <c r="Y13" s="1002">
        <v>48000000</v>
      </c>
      <c r="AA13" s="1005">
        <f t="shared" si="1"/>
        <v>0.5300569711538462</v>
      </c>
      <c r="AB13" s="1002">
        <f t="shared" si="2"/>
        <v>110251850</v>
      </c>
      <c r="AC13" s="1002"/>
      <c r="AD13" s="1002"/>
      <c r="AE13" s="1002"/>
      <c r="AF13" s="1002">
        <f>+'[7]ENERO 2016'!$O$530</f>
        <v>85072300</v>
      </c>
      <c r="AG13" s="1002"/>
      <c r="AH13" s="1002"/>
      <c r="AI13" s="1002"/>
      <c r="AJ13" s="1002"/>
      <c r="AK13" s="1002"/>
      <c r="AL13" s="1002"/>
      <c r="AM13" s="1002"/>
      <c r="AN13" s="1002"/>
      <c r="AO13" s="1002"/>
      <c r="AP13" s="1002"/>
      <c r="AQ13" s="1002"/>
      <c r="AR13" s="1002"/>
      <c r="AS13" s="1002"/>
      <c r="AT13" s="1002">
        <f>+'[7]ENERO 2016'!$AD$530</f>
        <v>25179550</v>
      </c>
      <c r="AU13" s="1005">
        <f t="shared" si="3"/>
        <v>0.4699430288461538</v>
      </c>
      <c r="AV13" s="1002">
        <f t="shared" si="4"/>
        <v>97748150</v>
      </c>
      <c r="AW13" s="1002">
        <f t="shared" si="17"/>
        <v>0</v>
      </c>
      <c r="AX13" s="1002">
        <f t="shared" si="15"/>
        <v>0</v>
      </c>
      <c r="AY13" s="1002">
        <f t="shared" si="15"/>
        <v>0</v>
      </c>
      <c r="AZ13" s="1002">
        <f t="shared" si="6"/>
        <v>74927700</v>
      </c>
      <c r="BA13" s="1002">
        <f t="shared" si="6"/>
        <v>0</v>
      </c>
      <c r="BB13" s="1002">
        <f t="shared" si="6"/>
        <v>0</v>
      </c>
      <c r="BC13" s="1002">
        <f t="shared" si="6"/>
        <v>0</v>
      </c>
      <c r="BD13" s="1002">
        <f t="shared" si="6"/>
        <v>0</v>
      </c>
      <c r="BE13" s="1002">
        <f t="shared" si="6"/>
        <v>0</v>
      </c>
      <c r="BF13" s="1002">
        <f t="shared" si="6"/>
        <v>0</v>
      </c>
      <c r="BG13" s="1002">
        <f t="shared" si="6"/>
        <v>0</v>
      </c>
      <c r="BH13" s="1002">
        <f t="shared" si="6"/>
        <v>0</v>
      </c>
      <c r="BI13" s="1002">
        <f t="shared" si="6"/>
        <v>0</v>
      </c>
      <c r="BJ13" s="1002">
        <f t="shared" si="6"/>
        <v>0</v>
      </c>
      <c r="BK13" s="1002">
        <f t="shared" si="6"/>
        <v>0</v>
      </c>
      <c r="BL13" s="1002"/>
      <c r="BM13" s="1002"/>
      <c r="BN13" s="1002">
        <f t="shared" si="7"/>
        <v>22820450</v>
      </c>
      <c r="BO13" s="1005">
        <f t="shared" si="8"/>
        <v>0.40707839903846155</v>
      </c>
      <c r="BP13" s="1002">
        <f t="shared" si="9"/>
        <v>84672307</v>
      </c>
      <c r="BQ13" s="1002"/>
      <c r="BR13" s="1002"/>
      <c r="BS13" s="1002"/>
      <c r="BT13" s="1002">
        <f>+'[7]ENERO 2016'!$H$531+'[7]ENERO 2016'!$H$533+'[7]ENERO 2016'!$H$535+'[7]ENERO 2016'!$H$537+'[7]ENERO 2016'!$H$540+'[7]ENERO 2016'!$H$542</f>
        <v>84672307</v>
      </c>
      <c r="BU13" s="1002"/>
      <c r="BV13" s="1002"/>
      <c r="BW13" s="1002"/>
      <c r="BX13" s="1002"/>
      <c r="BY13" s="1002"/>
      <c r="BZ13" s="1002"/>
      <c r="CA13" s="1002"/>
      <c r="CB13" s="1002"/>
      <c r="CC13" s="1002"/>
      <c r="CD13" s="1002"/>
      <c r="CE13" s="1002"/>
      <c r="CF13" s="1002"/>
      <c r="CG13" s="1002"/>
      <c r="CH13" s="1002"/>
      <c r="CI13" s="1005">
        <f t="shared" si="10"/>
        <v>0.59292160096153845</v>
      </c>
      <c r="CJ13" s="1002">
        <f t="shared" si="11"/>
        <v>123327693</v>
      </c>
      <c r="CK13" s="1002">
        <f t="shared" si="12"/>
        <v>0</v>
      </c>
      <c r="CL13" s="1002">
        <f t="shared" si="12"/>
        <v>0</v>
      </c>
      <c r="CM13" s="1002">
        <f t="shared" si="12"/>
        <v>0</v>
      </c>
      <c r="CN13" s="1002">
        <f t="shared" si="12"/>
        <v>75327693</v>
      </c>
      <c r="CO13" s="1002">
        <f t="shared" si="12"/>
        <v>0</v>
      </c>
      <c r="CP13" s="1002">
        <f t="shared" si="12"/>
        <v>0</v>
      </c>
      <c r="CQ13" s="1002">
        <f t="shared" si="16"/>
        <v>0</v>
      </c>
      <c r="CR13" s="1002">
        <f t="shared" si="16"/>
        <v>0</v>
      </c>
      <c r="CS13" s="1002">
        <f t="shared" si="16"/>
        <v>0</v>
      </c>
      <c r="CT13" s="1002">
        <f t="shared" si="13"/>
        <v>0</v>
      </c>
      <c r="CU13" s="1002">
        <f t="shared" si="13"/>
        <v>0</v>
      </c>
      <c r="CV13" s="1002">
        <f t="shared" si="13"/>
        <v>0</v>
      </c>
      <c r="CW13" s="1002">
        <f t="shared" si="14"/>
        <v>0</v>
      </c>
      <c r="CX13" s="1002">
        <f t="shared" si="14"/>
        <v>0</v>
      </c>
      <c r="CY13" s="1002">
        <f t="shared" si="14"/>
        <v>0</v>
      </c>
      <c r="CZ13" s="1002">
        <f t="shared" si="14"/>
        <v>0</v>
      </c>
      <c r="DA13" s="1002">
        <f t="shared" si="14"/>
        <v>0</v>
      </c>
      <c r="DB13" s="1002">
        <f t="shared" si="14"/>
        <v>48000000</v>
      </c>
      <c r="DF13" s="1079"/>
      <c r="DG13" s="1079"/>
      <c r="DH13" s="1079"/>
    </row>
    <row r="14" spans="1:112" ht="54.75" hidden="1" customHeight="1" x14ac:dyDescent="0.25">
      <c r="A14" s="1495"/>
      <c r="B14" s="1498" t="s">
        <v>4302</v>
      </c>
      <c r="C14" s="1058" t="s">
        <v>4359</v>
      </c>
      <c r="D14" s="1008" t="s">
        <v>4600</v>
      </c>
      <c r="E14" s="1034">
        <v>510</v>
      </c>
      <c r="F14" s="1061" t="s">
        <v>4446</v>
      </c>
      <c r="G14" s="1002">
        <f t="shared" si="0"/>
        <v>65000000</v>
      </c>
      <c r="H14" s="1002"/>
      <c r="I14" s="1002"/>
      <c r="J14" s="1002"/>
      <c r="K14" s="1002">
        <v>65000000</v>
      </c>
      <c r="L14" s="1002"/>
      <c r="M14" s="1002"/>
      <c r="N14" s="1002"/>
      <c r="O14" s="1002"/>
      <c r="P14" s="1002"/>
      <c r="Q14" s="1002"/>
      <c r="R14" s="1002"/>
      <c r="S14" s="1002"/>
      <c r="T14" s="1002"/>
      <c r="U14" s="1002"/>
      <c r="V14" s="1002"/>
      <c r="W14" s="1002"/>
      <c r="X14" s="1002"/>
      <c r="Y14" s="1002"/>
      <c r="AA14" s="1005">
        <f t="shared" si="1"/>
        <v>0.37164615384615385</v>
      </c>
      <c r="AB14" s="1002">
        <f t="shared" si="2"/>
        <v>24157000</v>
      </c>
      <c r="AC14" s="1002"/>
      <c r="AD14" s="1002"/>
      <c r="AE14" s="1002"/>
      <c r="AF14" s="1002">
        <f>+'[7]ENERO 2016'!$O$550</f>
        <v>24157000</v>
      </c>
      <c r="AG14" s="1002"/>
      <c r="AH14" s="1002"/>
      <c r="AI14" s="1002"/>
      <c r="AJ14" s="1002"/>
      <c r="AK14" s="1002"/>
      <c r="AL14" s="1002"/>
      <c r="AM14" s="1002"/>
      <c r="AN14" s="1002"/>
      <c r="AO14" s="1002"/>
      <c r="AP14" s="1002"/>
      <c r="AQ14" s="1002"/>
      <c r="AR14" s="1002"/>
      <c r="AS14" s="1002"/>
      <c r="AT14" s="1002"/>
      <c r="AU14" s="1005">
        <f t="shared" si="3"/>
        <v>0.62835384615384615</v>
      </c>
      <c r="AV14" s="1002">
        <f t="shared" si="4"/>
        <v>40843000</v>
      </c>
      <c r="AW14" s="1002">
        <f t="shared" si="17"/>
        <v>0</v>
      </c>
      <c r="AX14" s="1002">
        <f t="shared" si="15"/>
        <v>0</v>
      </c>
      <c r="AY14" s="1002">
        <f t="shared" si="15"/>
        <v>0</v>
      </c>
      <c r="AZ14" s="1002">
        <f t="shared" si="6"/>
        <v>40843000</v>
      </c>
      <c r="BA14" s="1002">
        <f t="shared" si="6"/>
        <v>0</v>
      </c>
      <c r="BB14" s="1002">
        <f t="shared" si="6"/>
        <v>0</v>
      </c>
      <c r="BC14" s="1002">
        <f>+N14-AI14</f>
        <v>0</v>
      </c>
      <c r="BD14" s="1002">
        <f>+O14-AJ14</f>
        <v>0</v>
      </c>
      <c r="BE14" s="1002">
        <f>+P14-AK14</f>
        <v>0</v>
      </c>
      <c r="BF14" s="1002">
        <f t="shared" si="6"/>
        <v>0</v>
      </c>
      <c r="BG14" s="1002">
        <f t="shared" si="6"/>
        <v>0</v>
      </c>
      <c r="BH14" s="1002">
        <f t="shared" si="6"/>
        <v>0</v>
      </c>
      <c r="BI14" s="1002">
        <f t="shared" si="6"/>
        <v>0</v>
      </c>
      <c r="BJ14" s="1002">
        <f t="shared" si="6"/>
        <v>0</v>
      </c>
      <c r="BK14" s="1002">
        <f t="shared" si="6"/>
        <v>0</v>
      </c>
      <c r="BL14" s="1002">
        <f>+W14-AR14</f>
        <v>0</v>
      </c>
      <c r="BM14" s="1002">
        <f>+X14-AS14</f>
        <v>0</v>
      </c>
      <c r="BN14" s="1002">
        <f t="shared" si="7"/>
        <v>0</v>
      </c>
      <c r="BO14" s="1005">
        <f t="shared" si="8"/>
        <v>0.36618076923076925</v>
      </c>
      <c r="BP14" s="1002">
        <f t="shared" si="9"/>
        <v>23801750</v>
      </c>
      <c r="BQ14" s="1002"/>
      <c r="BR14" s="1002"/>
      <c r="BS14" s="1002"/>
      <c r="BT14" s="1002">
        <f>+'[7]ENERO 2016'!$H$548</f>
        <v>23801750</v>
      </c>
      <c r="BU14" s="1002"/>
      <c r="BV14" s="1002"/>
      <c r="BW14" s="1002"/>
      <c r="BX14" s="1002"/>
      <c r="BY14" s="1002"/>
      <c r="BZ14" s="1002"/>
      <c r="CA14" s="1002"/>
      <c r="CB14" s="1002"/>
      <c r="CC14" s="1002"/>
      <c r="CD14" s="1002"/>
      <c r="CE14" s="1002"/>
      <c r="CF14" s="1002"/>
      <c r="CG14" s="1002"/>
      <c r="CH14" s="1002"/>
      <c r="CI14" s="1005">
        <f t="shared" si="10"/>
        <v>0.63381923076923075</v>
      </c>
      <c r="CJ14" s="1002">
        <f t="shared" si="11"/>
        <v>41198250</v>
      </c>
      <c r="CK14" s="1002">
        <f t="shared" si="12"/>
        <v>0</v>
      </c>
      <c r="CL14" s="1002">
        <f t="shared" si="12"/>
        <v>0</v>
      </c>
      <c r="CM14" s="1002">
        <f t="shared" si="12"/>
        <v>0</v>
      </c>
      <c r="CN14" s="1002">
        <f t="shared" si="12"/>
        <v>41198250</v>
      </c>
      <c r="CO14" s="1002">
        <f t="shared" si="12"/>
        <v>0</v>
      </c>
      <c r="CP14" s="1002">
        <f t="shared" si="12"/>
        <v>0</v>
      </c>
      <c r="CQ14" s="1002">
        <f t="shared" si="16"/>
        <v>0</v>
      </c>
      <c r="CR14" s="1002">
        <f t="shared" si="16"/>
        <v>0</v>
      </c>
      <c r="CS14" s="1002">
        <f t="shared" si="16"/>
        <v>0</v>
      </c>
      <c r="CT14" s="1002">
        <f t="shared" si="13"/>
        <v>0</v>
      </c>
      <c r="CU14" s="1002">
        <f t="shared" si="13"/>
        <v>0</v>
      </c>
      <c r="CV14" s="1002">
        <f t="shared" si="13"/>
        <v>0</v>
      </c>
      <c r="CW14" s="1002">
        <f t="shared" si="14"/>
        <v>0</v>
      </c>
      <c r="CX14" s="1002">
        <f t="shared" si="14"/>
        <v>0</v>
      </c>
      <c r="CY14" s="1002">
        <f t="shared" si="14"/>
        <v>0</v>
      </c>
      <c r="CZ14" s="1002">
        <f t="shared" si="14"/>
        <v>0</v>
      </c>
      <c r="DA14" s="1002">
        <f t="shared" si="14"/>
        <v>0</v>
      </c>
      <c r="DB14" s="1002">
        <f t="shared" si="14"/>
        <v>0</v>
      </c>
      <c r="DF14" s="1079"/>
      <c r="DG14" s="1079"/>
      <c r="DH14" s="1079"/>
    </row>
    <row r="15" spans="1:112" ht="49.5" hidden="1" customHeight="1" x14ac:dyDescent="0.25">
      <c r="A15" s="1495"/>
      <c r="B15" s="1499"/>
      <c r="C15" s="1058" t="s">
        <v>4429</v>
      </c>
      <c r="D15" s="1008" t="s">
        <v>4601</v>
      </c>
      <c r="E15" s="1034">
        <v>510</v>
      </c>
      <c r="F15" s="1061" t="s">
        <v>4446</v>
      </c>
      <c r="G15" s="1002">
        <f t="shared" si="0"/>
        <v>32000000</v>
      </c>
      <c r="H15" s="1002"/>
      <c r="I15" s="1002"/>
      <c r="J15" s="1002"/>
      <c r="K15" s="1002">
        <v>1568554</v>
      </c>
      <c r="L15" s="1002"/>
      <c r="M15" s="1002"/>
      <c r="N15" s="1002"/>
      <c r="O15" s="1002"/>
      <c r="P15" s="1002"/>
      <c r="Q15" s="1002"/>
      <c r="R15" s="1002"/>
      <c r="S15" s="1002">
        <v>30431446</v>
      </c>
      <c r="T15" s="1002"/>
      <c r="U15" s="1002"/>
      <c r="V15" s="1002"/>
      <c r="W15" s="1002"/>
      <c r="X15" s="1002"/>
      <c r="Y15" s="1002"/>
      <c r="AA15" s="1005">
        <f t="shared" si="1"/>
        <v>0.65906246874999996</v>
      </c>
      <c r="AB15" s="1002">
        <f t="shared" si="2"/>
        <v>21089999</v>
      </c>
      <c r="AC15" s="1002"/>
      <c r="AD15" s="1002"/>
      <c r="AE15" s="1002"/>
      <c r="AF15" s="1002"/>
      <c r="AG15" s="1002"/>
      <c r="AH15" s="1002"/>
      <c r="AI15" s="1002"/>
      <c r="AJ15" s="1002"/>
      <c r="AK15" s="1002"/>
      <c r="AL15" s="1002"/>
      <c r="AM15" s="1002"/>
      <c r="AN15" s="1002">
        <f>+'[7]ENERO 2016'!$W$559</f>
        <v>21089999</v>
      </c>
      <c r="AO15" s="1002"/>
      <c r="AP15" s="1002"/>
      <c r="AQ15" s="1002"/>
      <c r="AR15" s="1002"/>
      <c r="AS15" s="1002"/>
      <c r="AT15" s="1002"/>
      <c r="AU15" s="1005">
        <f t="shared" si="3"/>
        <v>0.34093753125000004</v>
      </c>
      <c r="AV15" s="1002">
        <f t="shared" si="4"/>
        <v>10910001</v>
      </c>
      <c r="AW15" s="1002">
        <f t="shared" si="17"/>
        <v>0</v>
      </c>
      <c r="AX15" s="1002">
        <f t="shared" si="15"/>
        <v>0</v>
      </c>
      <c r="AY15" s="1002">
        <f t="shared" si="15"/>
        <v>0</v>
      </c>
      <c r="AZ15" s="1002">
        <f t="shared" si="6"/>
        <v>1568554</v>
      </c>
      <c r="BA15" s="1002">
        <f t="shared" si="6"/>
        <v>0</v>
      </c>
      <c r="BB15" s="1002">
        <f t="shared" si="6"/>
        <v>0</v>
      </c>
      <c r="BC15" s="1002">
        <f t="shared" si="6"/>
        <v>0</v>
      </c>
      <c r="BD15" s="1002">
        <f t="shared" si="6"/>
        <v>0</v>
      </c>
      <c r="BE15" s="1002">
        <f t="shared" si="6"/>
        <v>0</v>
      </c>
      <c r="BF15" s="1002">
        <f t="shared" si="6"/>
        <v>0</v>
      </c>
      <c r="BG15" s="1002">
        <f t="shared" si="6"/>
        <v>0</v>
      </c>
      <c r="BH15" s="1002">
        <f t="shared" si="6"/>
        <v>9341447</v>
      </c>
      <c r="BI15" s="1002">
        <f t="shared" si="6"/>
        <v>0</v>
      </c>
      <c r="BJ15" s="1002">
        <f t="shared" si="6"/>
        <v>0</v>
      </c>
      <c r="BK15" s="1002">
        <f t="shared" si="6"/>
        <v>0</v>
      </c>
      <c r="BL15" s="1002"/>
      <c r="BM15" s="1002"/>
      <c r="BN15" s="1002">
        <f t="shared" si="7"/>
        <v>0</v>
      </c>
      <c r="BO15" s="1005">
        <f t="shared" si="8"/>
        <v>0.65873334375000003</v>
      </c>
      <c r="BP15" s="1002">
        <f t="shared" si="9"/>
        <v>21079467</v>
      </c>
      <c r="BQ15" s="1002"/>
      <c r="BR15" s="1002"/>
      <c r="BS15" s="1002"/>
      <c r="BT15" s="1002"/>
      <c r="BU15" s="1002"/>
      <c r="BV15" s="1002"/>
      <c r="BW15" s="1002"/>
      <c r="BX15" s="1002"/>
      <c r="BY15" s="1002"/>
      <c r="BZ15" s="1002"/>
      <c r="CA15" s="1002"/>
      <c r="CB15" s="1002">
        <f>+'[7]ENERO 2016'!$H$557</f>
        <v>21079467</v>
      </c>
      <c r="CC15" s="1002"/>
      <c r="CD15" s="1002"/>
      <c r="CE15" s="1002"/>
      <c r="CF15" s="1002"/>
      <c r="CG15" s="1002"/>
      <c r="CH15" s="1002"/>
      <c r="CI15" s="1005">
        <f t="shared" si="10"/>
        <v>0.34126665624999997</v>
      </c>
      <c r="CJ15" s="1002">
        <f t="shared" si="11"/>
        <v>10920533</v>
      </c>
      <c r="CK15" s="1002">
        <f t="shared" si="12"/>
        <v>0</v>
      </c>
      <c r="CL15" s="1002">
        <f t="shared" si="12"/>
        <v>0</v>
      </c>
      <c r="CM15" s="1002">
        <f t="shared" si="12"/>
        <v>0</v>
      </c>
      <c r="CN15" s="1002">
        <f t="shared" si="12"/>
        <v>1568554</v>
      </c>
      <c r="CO15" s="1002">
        <f t="shared" si="12"/>
        <v>0</v>
      </c>
      <c r="CP15" s="1002">
        <f t="shared" si="12"/>
        <v>0</v>
      </c>
      <c r="CQ15" s="1002">
        <f t="shared" si="16"/>
        <v>0</v>
      </c>
      <c r="CR15" s="1002">
        <f t="shared" si="16"/>
        <v>0</v>
      </c>
      <c r="CS15" s="1002">
        <f t="shared" si="16"/>
        <v>0</v>
      </c>
      <c r="CT15" s="1002">
        <f t="shared" si="13"/>
        <v>0</v>
      </c>
      <c r="CU15" s="1002">
        <f t="shared" si="13"/>
        <v>0</v>
      </c>
      <c r="CV15" s="1002">
        <f t="shared" si="13"/>
        <v>9351979</v>
      </c>
      <c r="CW15" s="1002">
        <f t="shared" si="14"/>
        <v>0</v>
      </c>
      <c r="CX15" s="1002">
        <f t="shared" si="14"/>
        <v>0</v>
      </c>
      <c r="CY15" s="1002">
        <f t="shared" si="14"/>
        <v>0</v>
      </c>
      <c r="CZ15" s="1002">
        <f t="shared" si="14"/>
        <v>0</v>
      </c>
      <c r="DA15" s="1002">
        <f t="shared" si="14"/>
        <v>0</v>
      </c>
      <c r="DB15" s="1002">
        <f t="shared" si="14"/>
        <v>0</v>
      </c>
      <c r="DF15" s="1079"/>
      <c r="DG15" s="1079"/>
      <c r="DH15" s="1079"/>
    </row>
    <row r="16" spans="1:112" ht="37.5" hidden="1" customHeight="1" x14ac:dyDescent="0.25">
      <c r="A16" s="1495"/>
      <c r="B16" s="1500"/>
      <c r="C16" s="1058" t="s">
        <v>4430</v>
      </c>
      <c r="D16" s="1008" t="s">
        <v>4595</v>
      </c>
      <c r="E16" s="1034">
        <v>510</v>
      </c>
      <c r="F16" s="1061" t="s">
        <v>4451</v>
      </c>
      <c r="G16" s="1002">
        <f t="shared" si="0"/>
        <v>4000000</v>
      </c>
      <c r="H16" s="1002"/>
      <c r="I16" s="1002"/>
      <c r="J16" s="1002"/>
      <c r="K16" s="1002"/>
      <c r="L16" s="1002"/>
      <c r="M16" s="1002"/>
      <c r="N16" s="1002"/>
      <c r="O16" s="1002"/>
      <c r="P16" s="1002"/>
      <c r="Q16" s="1002"/>
      <c r="R16" s="1002"/>
      <c r="S16" s="1002"/>
      <c r="T16" s="1002"/>
      <c r="U16" s="1002"/>
      <c r="V16" s="1002"/>
      <c r="W16" s="1002"/>
      <c r="X16" s="1002"/>
      <c r="Y16" s="1002">
        <v>4000000</v>
      </c>
      <c r="AA16" s="1005">
        <f t="shared" si="1"/>
        <v>0</v>
      </c>
      <c r="AB16" s="1002">
        <f t="shared" si="2"/>
        <v>0</v>
      </c>
      <c r="AC16" s="1002"/>
      <c r="AD16" s="1002"/>
      <c r="AE16" s="1002"/>
      <c r="AF16" s="1002"/>
      <c r="AG16" s="1002"/>
      <c r="AH16" s="1002"/>
      <c r="AI16" s="1002"/>
      <c r="AJ16" s="1002"/>
      <c r="AK16" s="1002"/>
      <c r="AL16" s="1002"/>
      <c r="AM16" s="1002"/>
      <c r="AN16" s="1002"/>
      <c r="AO16" s="1002"/>
      <c r="AP16" s="1002"/>
      <c r="AQ16" s="1002"/>
      <c r="AR16" s="1002"/>
      <c r="AS16" s="1002"/>
      <c r="AT16" s="1002"/>
      <c r="AU16" s="1005">
        <f t="shared" si="3"/>
        <v>1</v>
      </c>
      <c r="AV16" s="1002">
        <f t="shared" si="4"/>
        <v>4000000</v>
      </c>
      <c r="AW16" s="1002">
        <f t="shared" si="17"/>
        <v>0</v>
      </c>
      <c r="AX16" s="1002">
        <f t="shared" si="15"/>
        <v>0</v>
      </c>
      <c r="AY16" s="1002">
        <f t="shared" si="15"/>
        <v>0</v>
      </c>
      <c r="AZ16" s="1002">
        <f t="shared" si="6"/>
        <v>0</v>
      </c>
      <c r="BA16" s="1002">
        <f t="shared" si="6"/>
        <v>0</v>
      </c>
      <c r="BB16" s="1002">
        <f t="shared" si="6"/>
        <v>0</v>
      </c>
      <c r="BC16" s="1002">
        <f t="shared" si="6"/>
        <v>0</v>
      </c>
      <c r="BD16" s="1002">
        <f t="shared" si="6"/>
        <v>0</v>
      </c>
      <c r="BE16" s="1002">
        <f t="shared" si="6"/>
        <v>0</v>
      </c>
      <c r="BF16" s="1002">
        <f t="shared" si="6"/>
        <v>0</v>
      </c>
      <c r="BG16" s="1002">
        <f t="shared" si="6"/>
        <v>0</v>
      </c>
      <c r="BH16" s="1002">
        <f t="shared" si="6"/>
        <v>0</v>
      </c>
      <c r="BI16" s="1002">
        <f t="shared" si="6"/>
        <v>0</v>
      </c>
      <c r="BJ16" s="1002">
        <f t="shared" si="6"/>
        <v>0</v>
      </c>
      <c r="BK16" s="1002">
        <f t="shared" si="6"/>
        <v>0</v>
      </c>
      <c r="BL16" s="1002"/>
      <c r="BM16" s="1002"/>
      <c r="BN16" s="1002">
        <f t="shared" si="7"/>
        <v>4000000</v>
      </c>
      <c r="BO16" s="1005">
        <f t="shared" si="8"/>
        <v>0</v>
      </c>
      <c r="BP16" s="1002">
        <f t="shared" si="9"/>
        <v>0</v>
      </c>
      <c r="BQ16" s="1002"/>
      <c r="BR16" s="1002"/>
      <c r="BS16" s="1002"/>
      <c r="BT16" s="1002"/>
      <c r="BU16" s="1002"/>
      <c r="BV16" s="1002"/>
      <c r="BW16" s="1002"/>
      <c r="BX16" s="1002"/>
      <c r="BY16" s="1002"/>
      <c r="BZ16" s="1002"/>
      <c r="CA16" s="1002"/>
      <c r="CB16" s="1002"/>
      <c r="CC16" s="1002"/>
      <c r="CD16" s="1002"/>
      <c r="CE16" s="1002"/>
      <c r="CF16" s="1002"/>
      <c r="CG16" s="1002"/>
      <c r="CH16" s="1002"/>
      <c r="CI16" s="1005">
        <f t="shared" si="10"/>
        <v>1</v>
      </c>
      <c r="CJ16" s="1002">
        <f t="shared" si="11"/>
        <v>4000000</v>
      </c>
      <c r="CK16" s="1002">
        <f t="shared" si="12"/>
        <v>0</v>
      </c>
      <c r="CL16" s="1002">
        <f t="shared" si="12"/>
        <v>0</v>
      </c>
      <c r="CM16" s="1002">
        <f t="shared" si="12"/>
        <v>0</v>
      </c>
      <c r="CN16" s="1002">
        <f t="shared" si="12"/>
        <v>0</v>
      </c>
      <c r="CO16" s="1002">
        <f t="shared" si="12"/>
        <v>0</v>
      </c>
      <c r="CP16" s="1002">
        <f t="shared" si="12"/>
        <v>0</v>
      </c>
      <c r="CQ16" s="1002">
        <f t="shared" si="16"/>
        <v>0</v>
      </c>
      <c r="CR16" s="1002">
        <f t="shared" si="16"/>
        <v>0</v>
      </c>
      <c r="CS16" s="1002">
        <f t="shared" si="16"/>
        <v>0</v>
      </c>
      <c r="CT16" s="1002">
        <f t="shared" si="13"/>
        <v>0</v>
      </c>
      <c r="CU16" s="1002">
        <f t="shared" si="13"/>
        <v>0</v>
      </c>
      <c r="CV16" s="1002">
        <f t="shared" si="13"/>
        <v>0</v>
      </c>
      <c r="CW16" s="1002">
        <f t="shared" si="14"/>
        <v>0</v>
      </c>
      <c r="CX16" s="1002">
        <f t="shared" si="14"/>
        <v>0</v>
      </c>
      <c r="CY16" s="1002">
        <f t="shared" si="14"/>
        <v>0</v>
      </c>
      <c r="CZ16" s="1002">
        <f t="shared" si="14"/>
        <v>0</v>
      </c>
      <c r="DA16" s="1002">
        <f t="shared" si="14"/>
        <v>0</v>
      </c>
      <c r="DB16" s="1002">
        <f t="shared" si="14"/>
        <v>4000000</v>
      </c>
      <c r="DF16" s="1079"/>
      <c r="DG16" s="1079"/>
      <c r="DH16" s="1079"/>
    </row>
    <row r="17" spans="1:112" ht="48" hidden="1" customHeight="1" x14ac:dyDescent="0.25">
      <c r="A17" s="1495"/>
      <c r="B17" s="1498" t="s">
        <v>4303</v>
      </c>
      <c r="C17" s="1058" t="s">
        <v>4360</v>
      </c>
      <c r="D17" s="1008" t="s">
        <v>4479</v>
      </c>
      <c r="E17" s="1034">
        <v>510</v>
      </c>
      <c r="F17" s="1061" t="s">
        <v>4446</v>
      </c>
      <c r="G17" s="1002">
        <f t="shared" si="0"/>
        <v>17000000</v>
      </c>
      <c r="H17" s="1002"/>
      <c r="I17" s="1002"/>
      <c r="J17" s="1002"/>
      <c r="K17" s="1002">
        <v>17000000</v>
      </c>
      <c r="L17" s="1002"/>
      <c r="M17" s="1002"/>
      <c r="N17" s="1002"/>
      <c r="O17" s="1002"/>
      <c r="P17" s="1002"/>
      <c r="Q17" s="1002"/>
      <c r="R17" s="1002"/>
      <c r="S17" s="1002"/>
      <c r="T17" s="1002"/>
      <c r="U17" s="1002"/>
      <c r="V17" s="1002"/>
      <c r="W17" s="1002"/>
      <c r="X17" s="1002"/>
      <c r="Y17" s="1002"/>
      <c r="AA17" s="1005">
        <f t="shared" si="1"/>
        <v>0</v>
      </c>
      <c r="AB17" s="1002">
        <f t="shared" si="2"/>
        <v>0</v>
      </c>
      <c r="AC17" s="1002"/>
      <c r="AD17" s="1002"/>
      <c r="AE17" s="1002"/>
      <c r="AF17" s="1002"/>
      <c r="AG17" s="1002"/>
      <c r="AH17" s="1002"/>
      <c r="AI17" s="1002"/>
      <c r="AJ17" s="1002"/>
      <c r="AK17" s="1002"/>
      <c r="AL17" s="1002"/>
      <c r="AM17" s="1002"/>
      <c r="AN17" s="1002"/>
      <c r="AO17" s="1002"/>
      <c r="AP17" s="1002"/>
      <c r="AQ17" s="1002"/>
      <c r="AR17" s="1002"/>
      <c r="AS17" s="1002"/>
      <c r="AT17" s="1002"/>
      <c r="AU17" s="1005">
        <f t="shared" si="3"/>
        <v>1</v>
      </c>
      <c r="AV17" s="1002">
        <f t="shared" si="4"/>
        <v>17000000</v>
      </c>
      <c r="AW17" s="1002">
        <f t="shared" si="17"/>
        <v>0</v>
      </c>
      <c r="AX17" s="1002">
        <f t="shared" si="15"/>
        <v>0</v>
      </c>
      <c r="AY17" s="1002">
        <f t="shared" si="15"/>
        <v>0</v>
      </c>
      <c r="AZ17" s="1002">
        <f t="shared" si="6"/>
        <v>17000000</v>
      </c>
      <c r="BA17" s="1002">
        <f t="shared" si="6"/>
        <v>0</v>
      </c>
      <c r="BB17" s="1002">
        <f>+M17-AH17</f>
        <v>0</v>
      </c>
      <c r="BC17" s="1002">
        <f t="shared" si="6"/>
        <v>0</v>
      </c>
      <c r="BD17" s="1002">
        <f t="shared" si="6"/>
        <v>0</v>
      </c>
      <c r="BE17" s="1002">
        <f t="shared" si="6"/>
        <v>0</v>
      </c>
      <c r="BF17" s="1002">
        <f t="shared" si="6"/>
        <v>0</v>
      </c>
      <c r="BG17" s="1002">
        <f t="shared" si="6"/>
        <v>0</v>
      </c>
      <c r="BH17" s="1002">
        <f t="shared" si="6"/>
        <v>0</v>
      </c>
      <c r="BI17" s="1002">
        <f t="shared" si="6"/>
        <v>0</v>
      </c>
      <c r="BJ17" s="1002">
        <f t="shared" si="6"/>
        <v>0</v>
      </c>
      <c r="BK17" s="1002">
        <f t="shared" si="6"/>
        <v>0</v>
      </c>
      <c r="BL17" s="1002"/>
      <c r="BM17" s="1002"/>
      <c r="BN17" s="1002">
        <f t="shared" si="7"/>
        <v>0</v>
      </c>
      <c r="BO17" s="1005">
        <f t="shared" si="8"/>
        <v>0</v>
      </c>
      <c r="BP17" s="1002">
        <f t="shared" si="9"/>
        <v>0</v>
      </c>
      <c r="BQ17" s="1002"/>
      <c r="BR17" s="1002"/>
      <c r="BS17" s="1002"/>
      <c r="BT17" s="1002"/>
      <c r="BU17" s="1002"/>
      <c r="BV17" s="1002"/>
      <c r="BW17" s="1002"/>
      <c r="BX17" s="1002"/>
      <c r="BY17" s="1002"/>
      <c r="BZ17" s="1002"/>
      <c r="CA17" s="1002"/>
      <c r="CB17" s="1002"/>
      <c r="CC17" s="1002"/>
      <c r="CD17" s="1002"/>
      <c r="CE17" s="1002"/>
      <c r="CF17" s="1002"/>
      <c r="CG17" s="1002"/>
      <c r="CH17" s="1002"/>
      <c r="CI17" s="1005">
        <f t="shared" si="10"/>
        <v>1</v>
      </c>
      <c r="CJ17" s="1002">
        <f t="shared" si="11"/>
        <v>17000000</v>
      </c>
      <c r="CK17" s="1002">
        <f t="shared" si="12"/>
        <v>0</v>
      </c>
      <c r="CL17" s="1002">
        <f t="shared" si="12"/>
        <v>0</v>
      </c>
      <c r="CM17" s="1002">
        <f t="shared" si="12"/>
        <v>0</v>
      </c>
      <c r="CN17" s="1002">
        <f t="shared" si="12"/>
        <v>17000000</v>
      </c>
      <c r="CO17" s="1002">
        <f t="shared" si="12"/>
        <v>0</v>
      </c>
      <c r="CP17" s="1002">
        <f t="shared" si="12"/>
        <v>0</v>
      </c>
      <c r="CQ17" s="1002">
        <f t="shared" si="16"/>
        <v>0</v>
      </c>
      <c r="CR17" s="1002">
        <f t="shared" si="16"/>
        <v>0</v>
      </c>
      <c r="CS17" s="1002">
        <f>+P17-BY17</f>
        <v>0</v>
      </c>
      <c r="CT17" s="1002">
        <f t="shared" si="13"/>
        <v>0</v>
      </c>
      <c r="CU17" s="1002">
        <f t="shared" si="13"/>
        <v>0</v>
      </c>
      <c r="CV17" s="1002">
        <f t="shared" si="13"/>
        <v>0</v>
      </c>
      <c r="CW17" s="1002">
        <f t="shared" si="14"/>
        <v>0</v>
      </c>
      <c r="CX17" s="1002">
        <f t="shared" si="14"/>
        <v>0</v>
      </c>
      <c r="CY17" s="1002">
        <f t="shared" si="14"/>
        <v>0</v>
      </c>
      <c r="CZ17" s="1002">
        <f t="shared" si="14"/>
        <v>0</v>
      </c>
      <c r="DA17" s="1002">
        <f>+X17-CG17</f>
        <v>0</v>
      </c>
      <c r="DB17" s="1002">
        <f t="shared" si="14"/>
        <v>0</v>
      </c>
      <c r="DF17" s="1079"/>
      <c r="DG17" s="1079"/>
      <c r="DH17" s="1079"/>
    </row>
    <row r="18" spans="1:112" ht="28.5" hidden="1" customHeight="1" x14ac:dyDescent="0.25">
      <c r="A18" s="1496"/>
      <c r="B18" s="1500"/>
      <c r="C18" s="1058" t="s">
        <v>4431</v>
      </c>
      <c r="D18" s="1008" t="s">
        <v>4480</v>
      </c>
      <c r="E18" s="1034">
        <v>510</v>
      </c>
      <c r="F18" s="1061" t="s">
        <v>4605</v>
      </c>
      <c r="G18" s="1002">
        <f t="shared" si="0"/>
        <v>61000000</v>
      </c>
      <c r="H18" s="1002"/>
      <c r="I18" s="1002"/>
      <c r="J18" s="1002"/>
      <c r="K18" s="1002">
        <v>40000000</v>
      </c>
      <c r="L18" s="1002"/>
      <c r="M18" s="1002"/>
      <c r="N18" s="1002"/>
      <c r="O18" s="1002"/>
      <c r="P18" s="1002"/>
      <c r="Q18" s="1002"/>
      <c r="R18" s="1002"/>
      <c r="S18" s="1002"/>
      <c r="T18" s="1002"/>
      <c r="U18" s="1002"/>
      <c r="V18" s="1002"/>
      <c r="W18" s="1002"/>
      <c r="X18" s="1002"/>
      <c r="Y18" s="1002">
        <v>21000000</v>
      </c>
      <c r="AA18" s="1005">
        <f t="shared" si="1"/>
        <v>0.47509114754098358</v>
      </c>
      <c r="AB18" s="1002">
        <f t="shared" si="2"/>
        <v>28980560</v>
      </c>
      <c r="AC18" s="1002"/>
      <c r="AD18" s="1002"/>
      <c r="AE18" s="1002"/>
      <c r="AF18" s="1002">
        <f>+'[7]ENERO 2016'!$O$580</f>
        <v>28980560</v>
      </c>
      <c r="AG18" s="1002"/>
      <c r="AH18" s="1002"/>
      <c r="AI18" s="1002"/>
      <c r="AJ18" s="1002"/>
      <c r="AK18" s="1002"/>
      <c r="AL18" s="1002"/>
      <c r="AM18" s="1002"/>
      <c r="AN18" s="1002"/>
      <c r="AO18" s="1002"/>
      <c r="AP18" s="1002"/>
      <c r="AQ18" s="1002"/>
      <c r="AR18" s="1002"/>
      <c r="AS18" s="1002"/>
      <c r="AT18" s="1002"/>
      <c r="AU18" s="1005">
        <f t="shared" si="3"/>
        <v>0.52490885245901642</v>
      </c>
      <c r="AV18" s="1002">
        <f t="shared" si="4"/>
        <v>32019440</v>
      </c>
      <c r="AW18" s="1002">
        <f t="shared" si="17"/>
        <v>0</v>
      </c>
      <c r="AX18" s="1002">
        <f t="shared" si="15"/>
        <v>0</v>
      </c>
      <c r="AY18" s="1002">
        <f t="shared" si="15"/>
        <v>0</v>
      </c>
      <c r="AZ18" s="1002">
        <f t="shared" si="6"/>
        <v>11019440</v>
      </c>
      <c r="BA18" s="1002">
        <f t="shared" si="6"/>
        <v>0</v>
      </c>
      <c r="BB18" s="1002">
        <f t="shared" si="6"/>
        <v>0</v>
      </c>
      <c r="BC18" s="1002">
        <f t="shared" si="6"/>
        <v>0</v>
      </c>
      <c r="BD18" s="1002">
        <f t="shared" si="6"/>
        <v>0</v>
      </c>
      <c r="BE18" s="1002">
        <f t="shared" si="6"/>
        <v>0</v>
      </c>
      <c r="BF18" s="1002">
        <f t="shared" si="6"/>
        <v>0</v>
      </c>
      <c r="BG18" s="1002">
        <f t="shared" si="6"/>
        <v>0</v>
      </c>
      <c r="BH18" s="1002">
        <f t="shared" si="6"/>
        <v>0</v>
      </c>
      <c r="BI18" s="1002">
        <f t="shared" si="6"/>
        <v>0</v>
      </c>
      <c r="BJ18" s="1002">
        <f t="shared" si="6"/>
        <v>0</v>
      </c>
      <c r="BK18" s="1002">
        <f t="shared" si="6"/>
        <v>0</v>
      </c>
      <c r="BL18" s="1002"/>
      <c r="BM18" s="1002"/>
      <c r="BN18" s="1002">
        <f t="shared" si="7"/>
        <v>21000000</v>
      </c>
      <c r="BO18" s="1005">
        <f t="shared" si="8"/>
        <v>0.3621146557377049</v>
      </c>
      <c r="BP18" s="1002">
        <f t="shared" si="9"/>
        <v>22088994</v>
      </c>
      <c r="BQ18" s="1002"/>
      <c r="BR18" s="1002"/>
      <c r="BS18" s="1002"/>
      <c r="BT18" s="1002">
        <f>+'[7]ENERO 2016'!$H$578</f>
        <v>22088994</v>
      </c>
      <c r="BU18" s="1002"/>
      <c r="BV18" s="1002"/>
      <c r="BW18" s="1002"/>
      <c r="BX18" s="1002"/>
      <c r="BY18" s="1002"/>
      <c r="BZ18" s="1002"/>
      <c r="CA18" s="1002"/>
      <c r="CB18" s="1002"/>
      <c r="CC18" s="1002"/>
      <c r="CD18" s="1002"/>
      <c r="CE18" s="1002"/>
      <c r="CF18" s="1002"/>
      <c r="CG18" s="1002"/>
      <c r="CH18" s="1002"/>
      <c r="CI18" s="1005">
        <f t="shared" si="10"/>
        <v>0.63788534426229515</v>
      </c>
      <c r="CJ18" s="1002">
        <f t="shared" si="11"/>
        <v>38911006</v>
      </c>
      <c r="CK18" s="1002">
        <f t="shared" si="12"/>
        <v>0</v>
      </c>
      <c r="CL18" s="1002">
        <f t="shared" si="12"/>
        <v>0</v>
      </c>
      <c r="CM18" s="1002">
        <f t="shared" si="12"/>
        <v>0</v>
      </c>
      <c r="CN18" s="1002">
        <f t="shared" si="12"/>
        <v>17911006</v>
      </c>
      <c r="CO18" s="1002">
        <f t="shared" si="12"/>
        <v>0</v>
      </c>
      <c r="CP18" s="1002">
        <f>M18-BV18</f>
        <v>0</v>
      </c>
      <c r="CQ18" s="1002">
        <f t="shared" si="16"/>
        <v>0</v>
      </c>
      <c r="CR18" s="1002">
        <f t="shared" si="16"/>
        <v>0</v>
      </c>
      <c r="CS18" s="1002">
        <f t="shared" si="16"/>
        <v>0</v>
      </c>
      <c r="CT18" s="1002">
        <f t="shared" si="13"/>
        <v>0</v>
      </c>
      <c r="CU18" s="1002">
        <f t="shared" si="13"/>
        <v>0</v>
      </c>
      <c r="CV18" s="1002">
        <f t="shared" si="13"/>
        <v>0</v>
      </c>
      <c r="CW18" s="1002">
        <f t="shared" si="14"/>
        <v>0</v>
      </c>
      <c r="CX18" s="1002">
        <f t="shared" si="14"/>
        <v>0</v>
      </c>
      <c r="CY18" s="1002">
        <f t="shared" si="14"/>
        <v>0</v>
      </c>
      <c r="CZ18" s="1002">
        <f t="shared" si="14"/>
        <v>0</v>
      </c>
      <c r="DA18" s="1002">
        <f t="shared" si="14"/>
        <v>0</v>
      </c>
      <c r="DB18" s="1002">
        <f t="shared" si="14"/>
        <v>21000000</v>
      </c>
      <c r="DF18" s="1079"/>
      <c r="DG18" s="1079"/>
      <c r="DH18" s="1079"/>
    </row>
    <row r="19" spans="1:112" s="948" customFormat="1" ht="28.5" customHeight="1" thickBot="1" x14ac:dyDescent="0.3">
      <c r="A19" s="1028"/>
      <c r="B19" s="1544" t="s">
        <v>4317</v>
      </c>
      <c r="C19" s="1545"/>
      <c r="D19" s="1545"/>
      <c r="E19" s="1546"/>
      <c r="F19" s="1042"/>
      <c r="G19" s="1046">
        <f t="shared" ref="G19:Y19" si="18">SUM(G4:G18)</f>
        <v>1350576315</v>
      </c>
      <c r="H19" s="1046">
        <f t="shared" si="18"/>
        <v>0</v>
      </c>
      <c r="I19" s="1046">
        <f t="shared" si="18"/>
        <v>450000000</v>
      </c>
      <c r="J19" s="1046">
        <f t="shared" si="18"/>
        <v>0</v>
      </c>
      <c r="K19" s="1046">
        <f t="shared" si="18"/>
        <v>749568554</v>
      </c>
      <c r="L19" s="1046">
        <f t="shared" si="18"/>
        <v>0</v>
      </c>
      <c r="M19" s="1046">
        <f t="shared" si="18"/>
        <v>0</v>
      </c>
      <c r="N19" s="1046">
        <f t="shared" si="18"/>
        <v>0</v>
      </c>
      <c r="O19" s="1046">
        <f t="shared" si="18"/>
        <v>0</v>
      </c>
      <c r="P19" s="1046">
        <f t="shared" si="18"/>
        <v>0</v>
      </c>
      <c r="Q19" s="1046">
        <f t="shared" si="18"/>
        <v>0</v>
      </c>
      <c r="R19" s="1046">
        <f t="shared" si="18"/>
        <v>0</v>
      </c>
      <c r="S19" s="1046">
        <f t="shared" si="18"/>
        <v>30431446</v>
      </c>
      <c r="T19" s="1046">
        <f t="shared" si="18"/>
        <v>0</v>
      </c>
      <c r="U19" s="1046">
        <f t="shared" si="18"/>
        <v>0</v>
      </c>
      <c r="V19" s="1046">
        <f t="shared" si="18"/>
        <v>0</v>
      </c>
      <c r="W19" s="1046">
        <f t="shared" si="18"/>
        <v>0</v>
      </c>
      <c r="X19" s="1046">
        <f t="shared" si="18"/>
        <v>0</v>
      </c>
      <c r="Y19" s="1046">
        <f t="shared" si="18"/>
        <v>120576315</v>
      </c>
      <c r="Z19" s="1009"/>
      <c r="AA19" s="1006">
        <f t="shared" si="1"/>
        <v>0.15885791170564101</v>
      </c>
      <c r="AB19" s="1015">
        <f>SUM(AB4:AB18)</f>
        <v>214549733</v>
      </c>
      <c r="AC19" s="1015">
        <f>SUM(AC4:AC18)</f>
        <v>0</v>
      </c>
      <c r="AD19" s="1015">
        <f t="shared" ref="AD19:AT19" si="19">SUM(AD4:AD18)</f>
        <v>6621400</v>
      </c>
      <c r="AE19" s="1015">
        <f t="shared" si="19"/>
        <v>0</v>
      </c>
      <c r="AF19" s="1015">
        <f t="shared" si="19"/>
        <v>159299859</v>
      </c>
      <c r="AG19" s="1015">
        <f t="shared" si="19"/>
        <v>0</v>
      </c>
      <c r="AH19" s="1015">
        <f t="shared" si="19"/>
        <v>0</v>
      </c>
      <c r="AI19" s="1015">
        <f t="shared" si="19"/>
        <v>0</v>
      </c>
      <c r="AJ19" s="1015">
        <f t="shared" si="19"/>
        <v>0</v>
      </c>
      <c r="AK19" s="1015">
        <f t="shared" si="19"/>
        <v>0</v>
      </c>
      <c r="AL19" s="1015">
        <f t="shared" si="19"/>
        <v>0</v>
      </c>
      <c r="AM19" s="1015">
        <f t="shared" si="19"/>
        <v>0</v>
      </c>
      <c r="AN19" s="1015">
        <f t="shared" si="19"/>
        <v>21089999</v>
      </c>
      <c r="AO19" s="1015">
        <f t="shared" si="19"/>
        <v>0</v>
      </c>
      <c r="AP19" s="1015">
        <f t="shared" si="19"/>
        <v>0</v>
      </c>
      <c r="AQ19" s="1015">
        <f t="shared" si="19"/>
        <v>0</v>
      </c>
      <c r="AR19" s="1015">
        <f t="shared" si="19"/>
        <v>0</v>
      </c>
      <c r="AS19" s="1015">
        <f t="shared" si="19"/>
        <v>0</v>
      </c>
      <c r="AT19" s="1015">
        <f t="shared" si="19"/>
        <v>27538475</v>
      </c>
      <c r="AU19" s="1004">
        <f t="shared" si="3"/>
        <v>0.84114208829435899</v>
      </c>
      <c r="AV19" s="1015">
        <f>SUM(AV4:AV18)</f>
        <v>1136026582</v>
      </c>
      <c r="AW19" s="1015">
        <f t="shared" ref="AW19:BN19" si="20">SUM(AW4:AW18)</f>
        <v>0</v>
      </c>
      <c r="AX19" s="1015">
        <f t="shared" si="20"/>
        <v>443378600</v>
      </c>
      <c r="AY19" s="1015">
        <f t="shared" si="20"/>
        <v>0</v>
      </c>
      <c r="AZ19" s="1015">
        <f t="shared" si="20"/>
        <v>590268695</v>
      </c>
      <c r="BA19" s="1015">
        <f t="shared" si="20"/>
        <v>0</v>
      </c>
      <c r="BB19" s="1015">
        <f t="shared" si="20"/>
        <v>0</v>
      </c>
      <c r="BC19" s="1015">
        <f t="shared" si="20"/>
        <v>0</v>
      </c>
      <c r="BD19" s="1015">
        <f t="shared" si="20"/>
        <v>0</v>
      </c>
      <c r="BE19" s="1015">
        <f t="shared" si="20"/>
        <v>0</v>
      </c>
      <c r="BF19" s="1015">
        <f t="shared" si="20"/>
        <v>0</v>
      </c>
      <c r="BG19" s="1015">
        <f t="shared" si="20"/>
        <v>0</v>
      </c>
      <c r="BH19" s="1015">
        <f t="shared" si="20"/>
        <v>9341447</v>
      </c>
      <c r="BI19" s="1015">
        <f t="shared" si="20"/>
        <v>0</v>
      </c>
      <c r="BJ19" s="1015">
        <f t="shared" si="20"/>
        <v>0</v>
      </c>
      <c r="BK19" s="1015">
        <f t="shared" si="20"/>
        <v>0</v>
      </c>
      <c r="BL19" s="1015">
        <f t="shared" si="20"/>
        <v>0</v>
      </c>
      <c r="BM19" s="1015">
        <f t="shared" si="20"/>
        <v>0</v>
      </c>
      <c r="BN19" s="1015">
        <f t="shared" si="20"/>
        <v>93037840</v>
      </c>
      <c r="BO19" s="1004">
        <f t="shared" si="8"/>
        <v>0.13279806035988423</v>
      </c>
      <c r="BP19" s="1015">
        <f>SUM(BP4:BP18)</f>
        <v>179353915</v>
      </c>
      <c r="BQ19" s="1015">
        <f>SUM(BQ4:BQ18)</f>
        <v>0</v>
      </c>
      <c r="BR19" s="1015">
        <f t="shared" ref="BR19:CH19" si="21">SUM(BR4:BR18)</f>
        <v>6621400</v>
      </c>
      <c r="BS19" s="1015">
        <f t="shared" si="21"/>
        <v>0</v>
      </c>
      <c r="BT19" s="1015">
        <f t="shared" si="21"/>
        <v>151653048</v>
      </c>
      <c r="BU19" s="1015">
        <f t="shared" si="21"/>
        <v>0</v>
      </c>
      <c r="BV19" s="1015">
        <f t="shared" si="21"/>
        <v>0</v>
      </c>
      <c r="BW19" s="1015">
        <f t="shared" si="21"/>
        <v>0</v>
      </c>
      <c r="BX19" s="1015">
        <f t="shared" si="21"/>
        <v>0</v>
      </c>
      <c r="BY19" s="1015">
        <f t="shared" si="21"/>
        <v>0</v>
      </c>
      <c r="BZ19" s="1015">
        <f t="shared" si="21"/>
        <v>0</v>
      </c>
      <c r="CA19" s="1015">
        <f t="shared" si="21"/>
        <v>0</v>
      </c>
      <c r="CB19" s="1015">
        <f t="shared" si="21"/>
        <v>21079467</v>
      </c>
      <c r="CC19" s="1015">
        <f t="shared" si="21"/>
        <v>0</v>
      </c>
      <c r="CD19" s="1015">
        <f t="shared" si="21"/>
        <v>0</v>
      </c>
      <c r="CE19" s="1015">
        <f t="shared" si="21"/>
        <v>0</v>
      </c>
      <c r="CF19" s="1015">
        <f t="shared" si="21"/>
        <v>0</v>
      </c>
      <c r="CG19" s="1015">
        <f t="shared" si="21"/>
        <v>0</v>
      </c>
      <c r="CH19" s="1015">
        <f t="shared" si="21"/>
        <v>0</v>
      </c>
      <c r="CI19" s="1004">
        <f>1-BO19</f>
        <v>0.86720193964011583</v>
      </c>
      <c r="CJ19" s="1015">
        <f>SUM(CJ4:CJ18)</f>
        <v>1171222400</v>
      </c>
      <c r="CK19" s="1015">
        <f>SUM(CK4:CK18)</f>
        <v>0</v>
      </c>
      <c r="CL19" s="1015">
        <f t="shared" ref="CL19:DB19" si="22">SUM(CL4:CL18)</f>
        <v>443378600</v>
      </c>
      <c r="CM19" s="1015">
        <f t="shared" si="22"/>
        <v>0</v>
      </c>
      <c r="CN19" s="1015">
        <f t="shared" si="22"/>
        <v>597915506</v>
      </c>
      <c r="CO19" s="1015">
        <f t="shared" si="22"/>
        <v>0</v>
      </c>
      <c r="CP19" s="1015">
        <f t="shared" si="22"/>
        <v>0</v>
      </c>
      <c r="CQ19" s="1015">
        <f t="shared" si="22"/>
        <v>0</v>
      </c>
      <c r="CR19" s="1015">
        <f t="shared" si="22"/>
        <v>0</v>
      </c>
      <c r="CS19" s="1015">
        <f t="shared" si="22"/>
        <v>0</v>
      </c>
      <c r="CT19" s="1015">
        <f t="shared" si="22"/>
        <v>0</v>
      </c>
      <c r="CU19" s="1015">
        <f t="shared" si="22"/>
        <v>0</v>
      </c>
      <c r="CV19" s="1015">
        <f t="shared" si="22"/>
        <v>9351979</v>
      </c>
      <c r="CW19" s="1015">
        <f t="shared" si="22"/>
        <v>0</v>
      </c>
      <c r="CX19" s="1015">
        <f t="shared" si="22"/>
        <v>0</v>
      </c>
      <c r="CY19" s="1015">
        <f t="shared" si="22"/>
        <v>0</v>
      </c>
      <c r="CZ19" s="1015">
        <f t="shared" si="22"/>
        <v>0</v>
      </c>
      <c r="DA19" s="1015">
        <f t="shared" si="22"/>
        <v>0</v>
      </c>
      <c r="DB19" s="1019">
        <f t="shared" si="22"/>
        <v>120576315</v>
      </c>
      <c r="DD19" s="948" t="s">
        <v>4619</v>
      </c>
      <c r="DF19" s="1082">
        <v>1350576315</v>
      </c>
      <c r="DG19" s="1082">
        <v>179353915</v>
      </c>
      <c r="DH19" s="1080">
        <v>0.13279806035988401</v>
      </c>
    </row>
    <row r="20" spans="1:112" ht="41.25" hidden="1" customHeight="1" thickTop="1" x14ac:dyDescent="0.25">
      <c r="A20" s="1043" t="s">
        <v>4465</v>
      </c>
      <c r="B20" s="1513" t="s">
        <v>4304</v>
      </c>
      <c r="C20" s="1058" t="s">
        <v>4328</v>
      </c>
      <c r="D20" s="1008" t="s">
        <v>4568</v>
      </c>
      <c r="E20" s="1034">
        <v>410</v>
      </c>
      <c r="F20" s="1064" t="s">
        <v>3350</v>
      </c>
      <c r="G20" s="1002">
        <f t="shared" ref="G20:G55" si="23">SUM(H20:Y20)</f>
        <v>450000000</v>
      </c>
      <c r="H20" s="1007"/>
      <c r="I20" s="1002">
        <v>450000000</v>
      </c>
      <c r="J20" s="988"/>
      <c r="K20" s="1002"/>
      <c r="L20" s="1007"/>
      <c r="M20" s="988"/>
      <c r="N20" s="988"/>
      <c r="O20" s="988"/>
      <c r="P20" s="988"/>
      <c r="Q20" s="875"/>
      <c r="R20" s="988"/>
      <c r="S20" s="988"/>
      <c r="T20" s="988"/>
      <c r="U20" s="988"/>
      <c r="V20" s="988"/>
      <c r="W20" s="988"/>
      <c r="X20" s="988"/>
      <c r="Y20" s="988"/>
      <c r="AA20" s="1039">
        <f t="shared" si="1"/>
        <v>0</v>
      </c>
      <c r="AB20" s="1002">
        <f t="shared" ref="AB20:AB55" si="24">SUM(AC20:AT20)</f>
        <v>0</v>
      </c>
      <c r="AC20" s="1002"/>
      <c r="AD20" s="1002"/>
      <c r="AE20" s="1002"/>
      <c r="AF20" s="1002"/>
      <c r="AG20" s="1002"/>
      <c r="AH20" s="1002"/>
      <c r="AI20" s="1002"/>
      <c r="AJ20" s="1002"/>
      <c r="AK20" s="1002"/>
      <c r="AL20" s="1002"/>
      <c r="AM20" s="1002"/>
      <c r="AN20" s="1002"/>
      <c r="AO20" s="1002"/>
      <c r="AP20" s="1002"/>
      <c r="AQ20" s="1002"/>
      <c r="AR20" s="1002"/>
      <c r="AS20" s="1002"/>
      <c r="AT20" s="1002"/>
      <c r="AU20" s="1005">
        <f t="shared" si="3"/>
        <v>1</v>
      </c>
      <c r="AV20" s="1002">
        <f t="shared" ref="AV20:AV55" si="25">SUM(AW20:BN20)</f>
        <v>450000000</v>
      </c>
      <c r="AW20" s="1002">
        <f>H20-AC20</f>
        <v>0</v>
      </c>
      <c r="AX20" s="1002">
        <f>I20-AD20</f>
        <v>450000000</v>
      </c>
      <c r="AY20" s="1002">
        <f>J20-AE20</f>
        <v>0</v>
      </c>
      <c r="AZ20" s="1002">
        <f t="shared" ref="AZ20:BK34" si="26">+K20-AF20</f>
        <v>0</v>
      </c>
      <c r="BA20" s="1002">
        <f t="shared" si="26"/>
        <v>0</v>
      </c>
      <c r="BB20" s="1002">
        <f t="shared" si="26"/>
        <v>0</v>
      </c>
      <c r="BC20" s="1002">
        <f t="shared" si="26"/>
        <v>0</v>
      </c>
      <c r="BD20" s="1002">
        <f t="shared" si="26"/>
        <v>0</v>
      </c>
      <c r="BE20" s="1002">
        <f t="shared" si="26"/>
        <v>0</v>
      </c>
      <c r="BF20" s="1002">
        <f t="shared" si="26"/>
        <v>0</v>
      </c>
      <c r="BG20" s="1002">
        <f t="shared" si="26"/>
        <v>0</v>
      </c>
      <c r="BH20" s="1002">
        <f t="shared" si="26"/>
        <v>0</v>
      </c>
      <c r="BI20" s="1002">
        <f t="shared" si="26"/>
        <v>0</v>
      </c>
      <c r="BJ20" s="1002">
        <f t="shared" si="26"/>
        <v>0</v>
      </c>
      <c r="BK20" s="1002">
        <f t="shared" si="26"/>
        <v>0</v>
      </c>
      <c r="BL20" s="1002"/>
      <c r="BM20" s="1002"/>
      <c r="BN20" s="1002">
        <f t="shared" ref="BN20:BN55" si="27">+Y20-AT20</f>
        <v>0</v>
      </c>
      <c r="BO20" s="1005">
        <f t="shared" si="8"/>
        <v>0</v>
      </c>
      <c r="BP20" s="1002">
        <f t="shared" ref="BP20:BP55" si="28">SUM(BQ20:CH20)</f>
        <v>0</v>
      </c>
      <c r="BQ20" s="1002"/>
      <c r="BR20" s="1002"/>
      <c r="BS20" s="1002"/>
      <c r="BT20" s="1002"/>
      <c r="BU20" s="1002"/>
      <c r="BV20" s="1002"/>
      <c r="BW20" s="1002"/>
      <c r="BX20" s="1002"/>
      <c r="BY20" s="1002"/>
      <c r="BZ20" s="1002"/>
      <c r="CA20" s="1002"/>
      <c r="CB20" s="1002"/>
      <c r="CC20" s="1002"/>
      <c r="CD20" s="1002"/>
      <c r="CE20" s="1002"/>
      <c r="CF20" s="1002"/>
      <c r="CG20" s="1002"/>
      <c r="CH20" s="1002"/>
      <c r="CI20" s="1005">
        <f t="shared" si="10"/>
        <v>1</v>
      </c>
      <c r="CJ20" s="1002">
        <f t="shared" ref="CJ20:CJ55" si="29">SUM(CK20:DB20)</f>
        <v>450000000</v>
      </c>
      <c r="CK20" s="1002">
        <f t="shared" ref="CK20:CS35" si="30">H20-BQ20</f>
        <v>0</v>
      </c>
      <c r="CL20" s="1002">
        <f t="shared" si="30"/>
        <v>450000000</v>
      </c>
      <c r="CM20" s="1002">
        <f t="shared" si="30"/>
        <v>0</v>
      </c>
      <c r="CN20" s="1002">
        <f t="shared" si="30"/>
        <v>0</v>
      </c>
      <c r="CO20" s="1002">
        <f t="shared" si="30"/>
        <v>0</v>
      </c>
      <c r="CP20" s="1002">
        <f t="shared" si="30"/>
        <v>0</v>
      </c>
      <c r="CQ20" s="1002">
        <f>+N20-BW20</f>
        <v>0</v>
      </c>
      <c r="CR20" s="1002">
        <f>+O20-BX20</f>
        <v>0</v>
      </c>
      <c r="CS20" s="1002">
        <f>+P20-BY20</f>
        <v>0</v>
      </c>
      <c r="CT20" s="1002">
        <f t="shared" ref="CT20:DB35" si="31">Q20-BZ20</f>
        <v>0</v>
      </c>
      <c r="CU20" s="1002">
        <f t="shared" si="31"/>
        <v>0</v>
      </c>
      <c r="CV20" s="1002">
        <f t="shared" si="31"/>
        <v>0</v>
      </c>
      <c r="CW20" s="1002">
        <f t="shared" ref="CW20:DB28" si="32">+T20-CC20</f>
        <v>0</v>
      </c>
      <c r="CX20" s="1002">
        <f t="shared" si="32"/>
        <v>0</v>
      </c>
      <c r="CY20" s="1002">
        <f t="shared" si="32"/>
        <v>0</v>
      </c>
      <c r="CZ20" s="1002">
        <f t="shared" si="32"/>
        <v>0</v>
      </c>
      <c r="DA20" s="1002">
        <f t="shared" si="32"/>
        <v>0</v>
      </c>
      <c r="DB20" s="1002">
        <f t="shared" si="32"/>
        <v>0</v>
      </c>
      <c r="DF20" s="1082"/>
      <c r="DG20" s="1082"/>
      <c r="DH20" s="1080"/>
    </row>
    <row r="21" spans="1:112" ht="48" hidden="1" customHeight="1" x14ac:dyDescent="0.25">
      <c r="A21" s="1044"/>
      <c r="B21" s="1493"/>
      <c r="C21" s="1058" t="s">
        <v>4329</v>
      </c>
      <c r="D21" s="1008" t="s">
        <v>4481</v>
      </c>
      <c r="E21" s="1034">
        <v>410</v>
      </c>
      <c r="F21" s="1061" t="s">
        <v>3350</v>
      </c>
      <c r="G21" s="1002">
        <f t="shared" si="23"/>
        <v>150000000</v>
      </c>
      <c r="H21" s="1002"/>
      <c r="I21" s="1002">
        <v>150000000</v>
      </c>
      <c r="J21" s="1002"/>
      <c r="K21" s="1002"/>
      <c r="L21" s="1002"/>
      <c r="M21" s="1002"/>
      <c r="N21" s="1002"/>
      <c r="O21" s="1002"/>
      <c r="P21" s="1002"/>
      <c r="Q21" s="1002"/>
      <c r="R21" s="1002"/>
      <c r="S21" s="1002"/>
      <c r="T21" s="1002"/>
      <c r="U21" s="1002"/>
      <c r="V21" s="1002"/>
      <c r="W21" s="1002"/>
      <c r="X21" s="1002"/>
      <c r="Y21" s="1002"/>
      <c r="AA21" s="1005">
        <f t="shared" si="1"/>
        <v>0.33333333333333331</v>
      </c>
      <c r="AB21" s="1002">
        <f t="shared" si="24"/>
        <v>50000000</v>
      </c>
      <c r="AC21" s="1002"/>
      <c r="AD21" s="1002">
        <f>+'[7]ENERO 2016'!$M$253</f>
        <v>50000000</v>
      </c>
      <c r="AE21" s="1002"/>
      <c r="AF21" s="1002"/>
      <c r="AG21" s="1002"/>
      <c r="AH21" s="1002"/>
      <c r="AI21" s="1002"/>
      <c r="AJ21" s="1002"/>
      <c r="AK21" s="1002"/>
      <c r="AL21" s="1002"/>
      <c r="AM21" s="1002"/>
      <c r="AN21" s="1002"/>
      <c r="AO21" s="1002"/>
      <c r="AP21" s="1002"/>
      <c r="AQ21" s="1002"/>
      <c r="AR21" s="1002"/>
      <c r="AS21" s="1002"/>
      <c r="AT21" s="1002"/>
      <c r="AU21" s="1005">
        <f t="shared" si="3"/>
        <v>0.66666666666666674</v>
      </c>
      <c r="AV21" s="1002">
        <f t="shared" si="25"/>
        <v>100000000</v>
      </c>
      <c r="AW21" s="1002">
        <f>H21-AC21</f>
        <v>0</v>
      </c>
      <c r="AX21" s="1002">
        <f>I21-AD21</f>
        <v>100000000</v>
      </c>
      <c r="AY21" s="1002">
        <f t="shared" ref="AY21:BN55" si="33">J21-AE21</f>
        <v>0</v>
      </c>
      <c r="AZ21" s="1002">
        <f t="shared" si="26"/>
        <v>0</v>
      </c>
      <c r="BA21" s="1002">
        <f t="shared" si="26"/>
        <v>0</v>
      </c>
      <c r="BB21" s="1002">
        <f t="shared" si="26"/>
        <v>0</v>
      </c>
      <c r="BC21" s="1002">
        <f t="shared" si="26"/>
        <v>0</v>
      </c>
      <c r="BD21" s="1002">
        <f t="shared" si="26"/>
        <v>0</v>
      </c>
      <c r="BE21" s="1002">
        <f t="shared" si="26"/>
        <v>0</v>
      </c>
      <c r="BF21" s="1002">
        <f t="shared" si="26"/>
        <v>0</v>
      </c>
      <c r="BG21" s="1002">
        <f t="shared" si="26"/>
        <v>0</v>
      </c>
      <c r="BH21" s="1002">
        <f t="shared" si="26"/>
        <v>0</v>
      </c>
      <c r="BI21" s="1002">
        <f t="shared" si="26"/>
        <v>0</v>
      </c>
      <c r="BJ21" s="1002">
        <f t="shared" si="26"/>
        <v>0</v>
      </c>
      <c r="BK21" s="1002">
        <f t="shared" si="26"/>
        <v>0</v>
      </c>
      <c r="BL21" s="1002"/>
      <c r="BM21" s="1002"/>
      <c r="BN21" s="1002">
        <f t="shared" si="27"/>
        <v>0</v>
      </c>
      <c r="BO21" s="1005">
        <f t="shared" si="8"/>
        <v>0.18127151999999999</v>
      </c>
      <c r="BP21" s="1002">
        <f t="shared" si="28"/>
        <v>27190728</v>
      </c>
      <c r="BQ21" s="1002"/>
      <c r="BR21" s="1002">
        <f>+'[7]ENERO 2016'!$H$251</f>
        <v>27190728</v>
      </c>
      <c r="BS21" s="1002"/>
      <c r="BT21" s="1002"/>
      <c r="BU21" s="1002"/>
      <c r="BV21" s="1002"/>
      <c r="BW21" s="1002"/>
      <c r="BX21" s="1002"/>
      <c r="BY21" s="1002"/>
      <c r="BZ21" s="1002"/>
      <c r="CA21" s="1002"/>
      <c r="CB21" s="1002"/>
      <c r="CC21" s="1002"/>
      <c r="CD21" s="1002"/>
      <c r="CE21" s="1002"/>
      <c r="CF21" s="1002"/>
      <c r="CG21" s="1002"/>
      <c r="CH21" s="1002"/>
      <c r="CI21" s="1005">
        <f t="shared" si="10"/>
        <v>0.81872847999999998</v>
      </c>
      <c r="CJ21" s="1002">
        <f t="shared" si="29"/>
        <v>122809272</v>
      </c>
      <c r="CK21" s="1002">
        <f>H21-BQ21</f>
        <v>0</v>
      </c>
      <c r="CL21" s="1002">
        <f>I21-BR21</f>
        <v>122809272</v>
      </c>
      <c r="CM21" s="1002">
        <f t="shared" si="30"/>
        <v>0</v>
      </c>
      <c r="CN21" s="1002">
        <f t="shared" si="30"/>
        <v>0</v>
      </c>
      <c r="CO21" s="1002">
        <f t="shared" si="30"/>
        <v>0</v>
      </c>
      <c r="CP21" s="1002">
        <f t="shared" si="30"/>
        <v>0</v>
      </c>
      <c r="CQ21" s="1002">
        <f t="shared" ref="CQ21:CS36" si="34">+N21-BW21</f>
        <v>0</v>
      </c>
      <c r="CR21" s="1002">
        <f t="shared" si="34"/>
        <v>0</v>
      </c>
      <c r="CS21" s="1002">
        <f t="shared" si="34"/>
        <v>0</v>
      </c>
      <c r="CT21" s="1002">
        <f t="shared" si="31"/>
        <v>0</v>
      </c>
      <c r="CU21" s="1002">
        <f t="shared" si="31"/>
        <v>0</v>
      </c>
      <c r="CV21" s="1002">
        <f t="shared" si="31"/>
        <v>0</v>
      </c>
      <c r="CW21" s="1002">
        <f t="shared" si="32"/>
        <v>0</v>
      </c>
      <c r="CX21" s="1002">
        <f t="shared" si="32"/>
        <v>0</v>
      </c>
      <c r="CY21" s="1002">
        <f t="shared" si="32"/>
        <v>0</v>
      </c>
      <c r="CZ21" s="1002">
        <f t="shared" si="32"/>
        <v>0</v>
      </c>
      <c r="DA21" s="1002">
        <f t="shared" si="32"/>
        <v>0</v>
      </c>
      <c r="DB21" s="1002">
        <f t="shared" si="32"/>
        <v>0</v>
      </c>
      <c r="DF21" s="1082"/>
      <c r="DG21" s="1082"/>
      <c r="DH21" s="1080"/>
    </row>
    <row r="22" spans="1:112" ht="37.5" hidden="1" customHeight="1" x14ac:dyDescent="0.25">
      <c r="A22" s="1044"/>
      <c r="B22" s="1494"/>
      <c r="C22" s="1058" t="s">
        <v>4336</v>
      </c>
      <c r="D22" s="1008" t="s">
        <v>4482</v>
      </c>
      <c r="E22" s="1034">
        <v>410</v>
      </c>
      <c r="F22" s="1061" t="s">
        <v>3350</v>
      </c>
      <c r="G22" s="1002">
        <f t="shared" si="23"/>
        <v>200000000</v>
      </c>
      <c r="H22" s="1002"/>
      <c r="I22" s="1002">
        <v>200000000</v>
      </c>
      <c r="J22" s="1002"/>
      <c r="K22" s="1002"/>
      <c r="L22" s="1002"/>
      <c r="M22" s="1002"/>
      <c r="N22" s="1002"/>
      <c r="O22" s="1002"/>
      <c r="P22" s="1002"/>
      <c r="Q22" s="1002"/>
      <c r="R22" s="1002"/>
      <c r="S22" s="1002"/>
      <c r="T22" s="1002"/>
      <c r="U22" s="1002"/>
      <c r="V22" s="1002"/>
      <c r="W22" s="1002"/>
      <c r="X22" s="1002"/>
      <c r="Y22" s="1002"/>
      <c r="AA22" s="1005">
        <f t="shared" si="1"/>
        <v>1</v>
      </c>
      <c r="AB22" s="1002">
        <f t="shared" si="24"/>
        <v>200000000</v>
      </c>
      <c r="AC22" s="1002"/>
      <c r="AD22" s="1002">
        <f>+'[7]ENERO 2016'!$M$259</f>
        <v>200000000</v>
      </c>
      <c r="AE22" s="1002"/>
      <c r="AF22" s="1002"/>
      <c r="AG22" s="1002"/>
      <c r="AH22" s="1002"/>
      <c r="AI22" s="1002"/>
      <c r="AJ22" s="1002"/>
      <c r="AK22" s="1002"/>
      <c r="AL22" s="1002"/>
      <c r="AM22" s="1002"/>
      <c r="AN22" s="1002"/>
      <c r="AO22" s="1002"/>
      <c r="AP22" s="1002"/>
      <c r="AQ22" s="1002"/>
      <c r="AR22" s="1002"/>
      <c r="AS22" s="1002"/>
      <c r="AT22" s="1002"/>
      <c r="AU22" s="1005">
        <f t="shared" si="3"/>
        <v>0</v>
      </c>
      <c r="AV22" s="1002">
        <f t="shared" si="25"/>
        <v>0</v>
      </c>
      <c r="AW22" s="1002">
        <f>H22-AC22</f>
        <v>0</v>
      </c>
      <c r="AX22" s="1002">
        <f>I22-AD22</f>
        <v>0</v>
      </c>
      <c r="AY22" s="1002">
        <f t="shared" si="33"/>
        <v>0</v>
      </c>
      <c r="AZ22" s="1002">
        <f t="shared" si="26"/>
        <v>0</v>
      </c>
      <c r="BA22" s="1002">
        <f t="shared" si="26"/>
        <v>0</v>
      </c>
      <c r="BB22" s="1002">
        <f t="shared" si="26"/>
        <v>0</v>
      </c>
      <c r="BC22" s="1002">
        <f t="shared" si="26"/>
        <v>0</v>
      </c>
      <c r="BD22" s="1002">
        <f t="shared" si="26"/>
        <v>0</v>
      </c>
      <c r="BE22" s="1002">
        <f t="shared" si="26"/>
        <v>0</v>
      </c>
      <c r="BF22" s="1002">
        <f t="shared" si="26"/>
        <v>0</v>
      </c>
      <c r="BG22" s="1002">
        <f t="shared" si="26"/>
        <v>0</v>
      </c>
      <c r="BH22" s="1002">
        <f t="shared" si="26"/>
        <v>0</v>
      </c>
      <c r="BI22" s="1002">
        <f t="shared" si="26"/>
        <v>0</v>
      </c>
      <c r="BJ22" s="1002">
        <f t="shared" si="26"/>
        <v>0</v>
      </c>
      <c r="BK22" s="1002">
        <f t="shared" si="26"/>
        <v>0</v>
      </c>
      <c r="BL22" s="1002"/>
      <c r="BM22" s="1002"/>
      <c r="BN22" s="1002">
        <f t="shared" si="27"/>
        <v>0</v>
      </c>
      <c r="BO22" s="1005">
        <f t="shared" si="8"/>
        <v>0</v>
      </c>
      <c r="BP22" s="1002">
        <f t="shared" si="28"/>
        <v>0</v>
      </c>
      <c r="BQ22" s="1002"/>
      <c r="BR22" s="1002"/>
      <c r="BS22" s="1002"/>
      <c r="BT22" s="1002"/>
      <c r="BU22" s="1002"/>
      <c r="BV22" s="1002"/>
      <c r="BW22" s="1002"/>
      <c r="BX22" s="1002"/>
      <c r="BY22" s="1002"/>
      <c r="BZ22" s="1002"/>
      <c r="CA22" s="1002"/>
      <c r="CB22" s="1002"/>
      <c r="CC22" s="1002"/>
      <c r="CD22" s="1002"/>
      <c r="CE22" s="1002"/>
      <c r="CF22" s="1002"/>
      <c r="CG22" s="1002"/>
      <c r="CH22" s="1002"/>
      <c r="CI22" s="1005">
        <f t="shared" si="10"/>
        <v>1</v>
      </c>
      <c r="CJ22" s="1002">
        <f t="shared" si="29"/>
        <v>200000000</v>
      </c>
      <c r="CK22" s="1002">
        <f>H22-BQ22</f>
        <v>0</v>
      </c>
      <c r="CL22" s="1002">
        <f>I22-BR22</f>
        <v>200000000</v>
      </c>
      <c r="CM22" s="1002">
        <f t="shared" si="30"/>
        <v>0</v>
      </c>
      <c r="CN22" s="1002">
        <f t="shared" si="30"/>
        <v>0</v>
      </c>
      <c r="CO22" s="1002">
        <f t="shared" si="30"/>
        <v>0</v>
      </c>
      <c r="CP22" s="1002">
        <f t="shared" si="30"/>
        <v>0</v>
      </c>
      <c r="CQ22" s="1002">
        <f t="shared" si="34"/>
        <v>0</v>
      </c>
      <c r="CR22" s="1002">
        <f t="shared" si="34"/>
        <v>0</v>
      </c>
      <c r="CS22" s="1002">
        <f t="shared" si="34"/>
        <v>0</v>
      </c>
      <c r="CT22" s="1002">
        <f t="shared" si="31"/>
        <v>0</v>
      </c>
      <c r="CU22" s="1002">
        <f t="shared" si="31"/>
        <v>0</v>
      </c>
      <c r="CV22" s="1002">
        <f t="shared" si="31"/>
        <v>0</v>
      </c>
      <c r="CW22" s="1002">
        <f t="shared" si="32"/>
        <v>0</v>
      </c>
      <c r="CX22" s="1002">
        <f t="shared" si="32"/>
        <v>0</v>
      </c>
      <c r="CY22" s="1002">
        <f t="shared" si="32"/>
        <v>0</v>
      </c>
      <c r="CZ22" s="1002">
        <f t="shared" si="32"/>
        <v>0</v>
      </c>
      <c r="DA22" s="1002">
        <f t="shared" si="32"/>
        <v>0</v>
      </c>
      <c r="DB22" s="1002">
        <f t="shared" si="32"/>
        <v>0</v>
      </c>
      <c r="DF22" s="1082"/>
      <c r="DG22" s="1082"/>
      <c r="DH22" s="1080"/>
    </row>
    <row r="23" spans="1:112" ht="42" hidden="1" customHeight="1" x14ac:dyDescent="0.25">
      <c r="A23" s="1044"/>
      <c r="B23" s="1492" t="s">
        <v>4306</v>
      </c>
      <c r="C23" s="1059" t="s">
        <v>4330</v>
      </c>
      <c r="D23" s="1008" t="s">
        <v>4569</v>
      </c>
      <c r="E23" s="1034">
        <v>410</v>
      </c>
      <c r="F23" s="1061" t="s">
        <v>3350</v>
      </c>
      <c r="G23" s="1002">
        <f t="shared" si="23"/>
        <v>10000000</v>
      </c>
      <c r="H23" s="1002"/>
      <c r="I23" s="1002"/>
      <c r="J23" s="1002"/>
      <c r="K23" s="1002"/>
      <c r="L23" s="1002"/>
      <c r="M23" s="1002"/>
      <c r="N23" s="1002"/>
      <c r="O23" s="1002"/>
      <c r="P23" s="1002"/>
      <c r="Q23" s="1002"/>
      <c r="R23" s="1002"/>
      <c r="S23" s="1002"/>
      <c r="T23" s="1002"/>
      <c r="U23" s="1002">
        <v>10000000</v>
      </c>
      <c r="V23" s="1002"/>
      <c r="W23" s="1002"/>
      <c r="X23" s="1002"/>
      <c r="Y23" s="1002"/>
      <c r="AA23" s="1005">
        <f t="shared" si="1"/>
        <v>0</v>
      </c>
      <c r="AB23" s="1002">
        <f t="shared" si="24"/>
        <v>0</v>
      </c>
      <c r="AC23" s="1002"/>
      <c r="AD23" s="1002"/>
      <c r="AE23" s="1002"/>
      <c r="AF23" s="1002"/>
      <c r="AG23" s="1002"/>
      <c r="AH23" s="1002"/>
      <c r="AI23" s="1002"/>
      <c r="AJ23" s="1002"/>
      <c r="AK23" s="1002"/>
      <c r="AL23" s="1002"/>
      <c r="AM23" s="1002"/>
      <c r="AN23" s="1002"/>
      <c r="AO23" s="1002"/>
      <c r="AP23" s="1002"/>
      <c r="AQ23" s="1002"/>
      <c r="AR23" s="1002"/>
      <c r="AS23" s="1002"/>
      <c r="AT23" s="1002"/>
      <c r="AU23" s="1005">
        <f t="shared" si="3"/>
        <v>1</v>
      </c>
      <c r="AV23" s="1002">
        <f t="shared" si="25"/>
        <v>10000000</v>
      </c>
      <c r="AW23" s="1002">
        <f t="shared" ref="AW23:AX38" si="35">H23-AC23</f>
        <v>0</v>
      </c>
      <c r="AX23" s="1002">
        <f t="shared" si="35"/>
        <v>0</v>
      </c>
      <c r="AY23" s="1002">
        <f t="shared" si="33"/>
        <v>0</v>
      </c>
      <c r="AZ23" s="1002">
        <f t="shared" si="26"/>
        <v>0</v>
      </c>
      <c r="BA23" s="1002">
        <f t="shared" si="26"/>
        <v>0</v>
      </c>
      <c r="BB23" s="1002">
        <f t="shared" si="26"/>
        <v>0</v>
      </c>
      <c r="BC23" s="1002">
        <f t="shared" si="26"/>
        <v>0</v>
      </c>
      <c r="BD23" s="1002">
        <f t="shared" si="26"/>
        <v>0</v>
      </c>
      <c r="BE23" s="1002">
        <f>+P23-AK23</f>
        <v>0</v>
      </c>
      <c r="BF23" s="1002">
        <f t="shared" si="26"/>
        <v>0</v>
      </c>
      <c r="BG23" s="1002">
        <f t="shared" si="26"/>
        <v>0</v>
      </c>
      <c r="BH23" s="1002">
        <f t="shared" si="26"/>
        <v>0</v>
      </c>
      <c r="BI23" s="1002">
        <f t="shared" si="26"/>
        <v>0</v>
      </c>
      <c r="BJ23" s="1002">
        <f t="shared" si="26"/>
        <v>10000000</v>
      </c>
      <c r="BK23" s="1002">
        <f t="shared" si="26"/>
        <v>0</v>
      </c>
      <c r="BL23" s="1002"/>
      <c r="BM23" s="1002"/>
      <c r="BN23" s="1002">
        <f t="shared" si="27"/>
        <v>0</v>
      </c>
      <c r="BO23" s="1005">
        <f t="shared" si="8"/>
        <v>0</v>
      </c>
      <c r="BP23" s="1002">
        <f t="shared" si="28"/>
        <v>0</v>
      </c>
      <c r="BQ23" s="1002"/>
      <c r="BR23" s="1002"/>
      <c r="BS23" s="1002"/>
      <c r="BT23" s="1002"/>
      <c r="BU23" s="1002"/>
      <c r="BV23" s="1002"/>
      <c r="BW23" s="1002"/>
      <c r="BX23" s="1002"/>
      <c r="BY23" s="1002"/>
      <c r="BZ23" s="1002"/>
      <c r="CA23" s="1002"/>
      <c r="CB23" s="1002"/>
      <c r="CC23" s="1002"/>
      <c r="CD23" s="1002"/>
      <c r="CE23" s="1002"/>
      <c r="CF23" s="1002"/>
      <c r="CG23" s="1002"/>
      <c r="CH23" s="1002"/>
      <c r="CI23" s="1005">
        <f t="shared" si="10"/>
        <v>1</v>
      </c>
      <c r="CJ23" s="1002">
        <f t="shared" si="29"/>
        <v>10000000</v>
      </c>
      <c r="CK23" s="1002">
        <f t="shared" ref="CK23:CP38" si="36">H23-BQ23</f>
        <v>0</v>
      </c>
      <c r="CL23" s="1002">
        <f t="shared" si="36"/>
        <v>0</v>
      </c>
      <c r="CM23" s="1002">
        <f t="shared" si="30"/>
        <v>0</v>
      </c>
      <c r="CN23" s="1002">
        <f t="shared" si="30"/>
        <v>0</v>
      </c>
      <c r="CO23" s="1002">
        <f t="shared" si="30"/>
        <v>0</v>
      </c>
      <c r="CP23" s="1002">
        <f t="shared" si="30"/>
        <v>0</v>
      </c>
      <c r="CQ23" s="1002">
        <f t="shared" si="34"/>
        <v>0</v>
      </c>
      <c r="CR23" s="1002">
        <f t="shared" si="34"/>
        <v>0</v>
      </c>
      <c r="CS23" s="1002">
        <f t="shared" si="34"/>
        <v>0</v>
      </c>
      <c r="CT23" s="1002">
        <f t="shared" si="31"/>
        <v>0</v>
      </c>
      <c r="CU23" s="1002">
        <f t="shared" si="31"/>
        <v>0</v>
      </c>
      <c r="CV23" s="1002">
        <f t="shared" si="31"/>
        <v>0</v>
      </c>
      <c r="CW23" s="1002">
        <f t="shared" si="32"/>
        <v>0</v>
      </c>
      <c r="CX23" s="1002">
        <f t="shared" si="32"/>
        <v>10000000</v>
      </c>
      <c r="CY23" s="1002">
        <f t="shared" si="32"/>
        <v>0</v>
      </c>
      <c r="CZ23" s="1002">
        <f t="shared" si="32"/>
        <v>0</v>
      </c>
      <c r="DA23" s="1002">
        <f t="shared" si="32"/>
        <v>0</v>
      </c>
      <c r="DB23" s="1002">
        <f t="shared" si="32"/>
        <v>0</v>
      </c>
      <c r="DF23" s="1082"/>
      <c r="DG23" s="1082"/>
      <c r="DH23" s="1080"/>
    </row>
    <row r="24" spans="1:112" ht="38.25" hidden="1" customHeight="1" x14ac:dyDescent="0.25">
      <c r="A24" s="1044"/>
      <c r="B24" s="1493"/>
      <c r="C24" s="1058" t="s">
        <v>4331</v>
      </c>
      <c r="D24" s="1008" t="s">
        <v>4570</v>
      </c>
      <c r="E24" s="1034">
        <v>410</v>
      </c>
      <c r="F24" s="1061" t="s">
        <v>4488</v>
      </c>
      <c r="G24" s="1002">
        <f t="shared" si="23"/>
        <v>10000000</v>
      </c>
      <c r="H24" s="1002"/>
      <c r="I24" s="1002"/>
      <c r="J24" s="1002"/>
      <c r="K24" s="1002"/>
      <c r="L24" s="1002"/>
      <c r="M24" s="1002"/>
      <c r="N24" s="1002"/>
      <c r="O24" s="1002"/>
      <c r="P24" s="1002"/>
      <c r="Q24" s="1002"/>
      <c r="R24" s="1002"/>
      <c r="S24" s="1002"/>
      <c r="T24" s="1002"/>
      <c r="U24" s="1002">
        <v>10000000</v>
      </c>
      <c r="V24" s="1002"/>
      <c r="W24" s="1002"/>
      <c r="X24" s="1002"/>
      <c r="Y24" s="1002"/>
      <c r="AA24" s="1005">
        <f t="shared" si="1"/>
        <v>0</v>
      </c>
      <c r="AB24" s="1002">
        <f t="shared" si="24"/>
        <v>0</v>
      </c>
      <c r="AC24" s="1002"/>
      <c r="AD24" s="1002"/>
      <c r="AE24" s="1002"/>
      <c r="AF24" s="1002"/>
      <c r="AG24" s="1002"/>
      <c r="AH24" s="1002"/>
      <c r="AI24" s="1002"/>
      <c r="AJ24" s="1002"/>
      <c r="AK24" s="1002"/>
      <c r="AL24" s="1002"/>
      <c r="AM24" s="1002"/>
      <c r="AN24" s="1002"/>
      <c r="AO24" s="1002"/>
      <c r="AP24" s="1002"/>
      <c r="AQ24" s="1002"/>
      <c r="AR24" s="1002"/>
      <c r="AS24" s="1002"/>
      <c r="AT24" s="1002"/>
      <c r="AU24" s="1005">
        <f t="shared" si="3"/>
        <v>1</v>
      </c>
      <c r="AV24" s="1002">
        <f t="shared" si="25"/>
        <v>10000000</v>
      </c>
      <c r="AW24" s="1002">
        <f t="shared" si="35"/>
        <v>0</v>
      </c>
      <c r="AX24" s="1002">
        <f t="shared" si="35"/>
        <v>0</v>
      </c>
      <c r="AY24" s="1002">
        <f t="shared" si="33"/>
        <v>0</v>
      </c>
      <c r="AZ24" s="1002">
        <f t="shared" si="26"/>
        <v>0</v>
      </c>
      <c r="BA24" s="1002">
        <f t="shared" si="26"/>
        <v>0</v>
      </c>
      <c r="BB24" s="1002">
        <f t="shared" si="26"/>
        <v>0</v>
      </c>
      <c r="BC24" s="1002">
        <f t="shared" si="26"/>
        <v>0</v>
      </c>
      <c r="BD24" s="1002">
        <f t="shared" si="26"/>
        <v>0</v>
      </c>
      <c r="BE24" s="1002">
        <f>+P24-AK24</f>
        <v>0</v>
      </c>
      <c r="BF24" s="1002">
        <f t="shared" si="26"/>
        <v>0</v>
      </c>
      <c r="BG24" s="1002">
        <f t="shared" si="26"/>
        <v>0</v>
      </c>
      <c r="BH24" s="1002">
        <f t="shared" si="26"/>
        <v>0</v>
      </c>
      <c r="BI24" s="1002">
        <f t="shared" si="26"/>
        <v>0</v>
      </c>
      <c r="BJ24" s="1002">
        <f t="shared" si="26"/>
        <v>10000000</v>
      </c>
      <c r="BK24" s="1002">
        <f t="shared" si="26"/>
        <v>0</v>
      </c>
      <c r="BL24" s="1002"/>
      <c r="BM24" s="1002"/>
      <c r="BN24" s="1002">
        <f t="shared" si="27"/>
        <v>0</v>
      </c>
      <c r="BO24" s="1005">
        <f t="shared" si="8"/>
        <v>0</v>
      </c>
      <c r="BP24" s="1002">
        <f t="shared" si="28"/>
        <v>0</v>
      </c>
      <c r="BQ24" s="1002"/>
      <c r="BR24" s="1002"/>
      <c r="BS24" s="1002"/>
      <c r="BT24" s="1002"/>
      <c r="BU24" s="1002"/>
      <c r="BV24" s="1002"/>
      <c r="BW24" s="1002"/>
      <c r="BX24" s="1002"/>
      <c r="BY24" s="1002"/>
      <c r="BZ24" s="1002"/>
      <c r="CA24" s="1002"/>
      <c r="CB24" s="1002"/>
      <c r="CC24" s="1002"/>
      <c r="CD24" s="1002"/>
      <c r="CE24" s="1002"/>
      <c r="CF24" s="1002"/>
      <c r="CG24" s="1002"/>
      <c r="CH24" s="1002"/>
      <c r="CI24" s="1005">
        <f t="shared" si="10"/>
        <v>1</v>
      </c>
      <c r="CJ24" s="1002">
        <f t="shared" si="29"/>
        <v>10000000</v>
      </c>
      <c r="CK24" s="1002">
        <f t="shared" si="36"/>
        <v>0</v>
      </c>
      <c r="CL24" s="1002">
        <f t="shared" si="36"/>
        <v>0</v>
      </c>
      <c r="CM24" s="1002">
        <f t="shared" si="30"/>
        <v>0</v>
      </c>
      <c r="CN24" s="1002">
        <f t="shared" si="30"/>
        <v>0</v>
      </c>
      <c r="CO24" s="1002">
        <f t="shared" si="30"/>
        <v>0</v>
      </c>
      <c r="CP24" s="1002">
        <f t="shared" si="30"/>
        <v>0</v>
      </c>
      <c r="CQ24" s="1002">
        <f t="shared" si="34"/>
        <v>0</v>
      </c>
      <c r="CR24" s="1002">
        <f t="shared" si="34"/>
        <v>0</v>
      </c>
      <c r="CS24" s="1002">
        <f t="shared" si="34"/>
        <v>0</v>
      </c>
      <c r="CT24" s="1002">
        <f t="shared" si="31"/>
        <v>0</v>
      </c>
      <c r="CU24" s="1002">
        <f t="shared" si="31"/>
        <v>0</v>
      </c>
      <c r="CV24" s="1002">
        <f t="shared" si="31"/>
        <v>0</v>
      </c>
      <c r="CW24" s="1002">
        <f t="shared" si="32"/>
        <v>0</v>
      </c>
      <c r="CX24" s="1002">
        <f t="shared" si="32"/>
        <v>10000000</v>
      </c>
      <c r="CY24" s="1002">
        <f t="shared" si="32"/>
        <v>0</v>
      </c>
      <c r="CZ24" s="1002">
        <f t="shared" si="32"/>
        <v>0</v>
      </c>
      <c r="DA24" s="1002">
        <f t="shared" si="32"/>
        <v>0</v>
      </c>
      <c r="DB24" s="1002">
        <f t="shared" si="32"/>
        <v>0</v>
      </c>
      <c r="DF24" s="1082"/>
      <c r="DG24" s="1082"/>
      <c r="DH24" s="1080"/>
    </row>
    <row r="25" spans="1:112" ht="47.25" hidden="1" customHeight="1" x14ac:dyDescent="0.25">
      <c r="A25" s="1044"/>
      <c r="B25" s="1493"/>
      <c r="C25" s="1058" t="s">
        <v>4332</v>
      </c>
      <c r="D25" s="1008" t="s">
        <v>4483</v>
      </c>
      <c r="E25" s="1034">
        <v>410</v>
      </c>
      <c r="F25" s="1061" t="s">
        <v>4488</v>
      </c>
      <c r="G25" s="1002">
        <f t="shared" si="23"/>
        <v>20000000</v>
      </c>
      <c r="H25" s="1002"/>
      <c r="I25" s="1002"/>
      <c r="J25" s="1002"/>
      <c r="K25" s="1002"/>
      <c r="L25" s="1002"/>
      <c r="M25" s="1002"/>
      <c r="N25" s="1002"/>
      <c r="O25" s="1002"/>
      <c r="P25" s="1002"/>
      <c r="Q25" s="1002"/>
      <c r="R25" s="1002"/>
      <c r="S25" s="1002"/>
      <c r="T25" s="1002"/>
      <c r="U25" s="1002">
        <v>20000000</v>
      </c>
      <c r="V25" s="1002"/>
      <c r="W25" s="1002"/>
      <c r="X25" s="1002"/>
      <c r="Y25" s="1002"/>
      <c r="AA25" s="1005">
        <f t="shared" si="1"/>
        <v>0</v>
      </c>
      <c r="AB25" s="1002">
        <f t="shared" si="24"/>
        <v>0</v>
      </c>
      <c r="AC25" s="1002"/>
      <c r="AD25" s="1002"/>
      <c r="AE25" s="1002"/>
      <c r="AF25" s="1002"/>
      <c r="AG25" s="1002"/>
      <c r="AH25" s="1002"/>
      <c r="AI25" s="1002"/>
      <c r="AJ25" s="1002"/>
      <c r="AK25" s="1002"/>
      <c r="AL25" s="1002"/>
      <c r="AM25" s="1002"/>
      <c r="AN25" s="1002"/>
      <c r="AO25" s="1002"/>
      <c r="AP25" s="1002"/>
      <c r="AQ25" s="1002"/>
      <c r="AR25" s="1002"/>
      <c r="AS25" s="1002"/>
      <c r="AT25" s="1002"/>
      <c r="AU25" s="1005">
        <f t="shared" si="3"/>
        <v>1</v>
      </c>
      <c r="AV25" s="1002">
        <f t="shared" si="25"/>
        <v>20000000</v>
      </c>
      <c r="AW25" s="1002">
        <f t="shared" si="35"/>
        <v>0</v>
      </c>
      <c r="AX25" s="1002">
        <f t="shared" si="35"/>
        <v>0</v>
      </c>
      <c r="AY25" s="1002">
        <f t="shared" si="33"/>
        <v>0</v>
      </c>
      <c r="AZ25" s="1002">
        <f t="shared" si="26"/>
        <v>0</v>
      </c>
      <c r="BA25" s="1002">
        <f t="shared" si="26"/>
        <v>0</v>
      </c>
      <c r="BB25" s="1002">
        <f t="shared" si="26"/>
        <v>0</v>
      </c>
      <c r="BC25" s="1002">
        <f t="shared" si="26"/>
        <v>0</v>
      </c>
      <c r="BD25" s="1002">
        <f t="shared" si="26"/>
        <v>0</v>
      </c>
      <c r="BE25" s="1002">
        <f>+P25-AK25</f>
        <v>0</v>
      </c>
      <c r="BF25" s="1002">
        <f t="shared" si="26"/>
        <v>0</v>
      </c>
      <c r="BG25" s="1002">
        <f t="shared" si="26"/>
        <v>0</v>
      </c>
      <c r="BH25" s="1002">
        <f t="shared" si="26"/>
        <v>0</v>
      </c>
      <c r="BI25" s="1002">
        <f t="shared" si="26"/>
        <v>0</v>
      </c>
      <c r="BJ25" s="1002">
        <f t="shared" si="26"/>
        <v>20000000</v>
      </c>
      <c r="BK25" s="1002">
        <f t="shared" si="26"/>
        <v>0</v>
      </c>
      <c r="BL25" s="1002"/>
      <c r="BM25" s="1002"/>
      <c r="BN25" s="1002">
        <f t="shared" si="27"/>
        <v>0</v>
      </c>
      <c r="BO25" s="1005">
        <f t="shared" si="8"/>
        <v>0</v>
      </c>
      <c r="BP25" s="1002">
        <f t="shared" si="28"/>
        <v>0</v>
      </c>
      <c r="BQ25" s="1002"/>
      <c r="BR25" s="1002"/>
      <c r="BS25" s="1002"/>
      <c r="BT25" s="1002"/>
      <c r="BU25" s="1002"/>
      <c r="BV25" s="1002"/>
      <c r="BW25" s="1002"/>
      <c r="BX25" s="1002"/>
      <c r="BY25" s="1002"/>
      <c r="BZ25" s="1002"/>
      <c r="CA25" s="1002"/>
      <c r="CB25" s="1002"/>
      <c r="CC25" s="1002"/>
      <c r="CD25" s="1002"/>
      <c r="CE25" s="1002"/>
      <c r="CF25" s="1002"/>
      <c r="CG25" s="1002"/>
      <c r="CH25" s="1002"/>
      <c r="CI25" s="1005">
        <f t="shared" si="10"/>
        <v>1</v>
      </c>
      <c r="CJ25" s="1002">
        <f t="shared" si="29"/>
        <v>20000000</v>
      </c>
      <c r="CK25" s="1002">
        <f t="shared" si="36"/>
        <v>0</v>
      </c>
      <c r="CL25" s="1002">
        <f t="shared" si="36"/>
        <v>0</v>
      </c>
      <c r="CM25" s="1002">
        <f t="shared" si="30"/>
        <v>0</v>
      </c>
      <c r="CN25" s="1002">
        <f t="shared" si="30"/>
        <v>0</v>
      </c>
      <c r="CO25" s="1002">
        <f t="shared" si="30"/>
        <v>0</v>
      </c>
      <c r="CP25" s="1002">
        <f t="shared" si="30"/>
        <v>0</v>
      </c>
      <c r="CQ25" s="1002">
        <f t="shared" si="34"/>
        <v>0</v>
      </c>
      <c r="CR25" s="1002">
        <f t="shared" si="34"/>
        <v>0</v>
      </c>
      <c r="CS25" s="1002">
        <f t="shared" si="34"/>
        <v>0</v>
      </c>
      <c r="CT25" s="1002">
        <f t="shared" si="31"/>
        <v>0</v>
      </c>
      <c r="CU25" s="1002">
        <f t="shared" si="31"/>
        <v>0</v>
      </c>
      <c r="CV25" s="1002">
        <f t="shared" si="31"/>
        <v>0</v>
      </c>
      <c r="CW25" s="1002">
        <f t="shared" si="32"/>
        <v>0</v>
      </c>
      <c r="CX25" s="1002">
        <f t="shared" si="32"/>
        <v>20000000</v>
      </c>
      <c r="CY25" s="1002">
        <f t="shared" si="32"/>
        <v>0</v>
      </c>
      <c r="CZ25" s="1002">
        <f t="shared" si="32"/>
        <v>0</v>
      </c>
      <c r="DA25" s="1002">
        <f t="shared" si="32"/>
        <v>0</v>
      </c>
      <c r="DB25" s="1002">
        <f t="shared" si="32"/>
        <v>0</v>
      </c>
      <c r="DF25" s="1082"/>
      <c r="DG25" s="1082"/>
      <c r="DH25" s="1080"/>
    </row>
    <row r="26" spans="1:112" ht="48.75" hidden="1" customHeight="1" x14ac:dyDescent="0.25">
      <c r="A26" s="1044"/>
      <c r="B26" s="1493"/>
      <c r="C26" s="1058" t="s">
        <v>4333</v>
      </c>
      <c r="D26" s="1008" t="s">
        <v>4484</v>
      </c>
      <c r="E26" s="1034">
        <v>410</v>
      </c>
      <c r="F26" s="1061" t="s">
        <v>4488</v>
      </c>
      <c r="G26" s="1002">
        <f t="shared" si="23"/>
        <v>50000000</v>
      </c>
      <c r="H26" s="1002"/>
      <c r="I26" s="1002"/>
      <c r="J26" s="1002"/>
      <c r="K26" s="1002"/>
      <c r="L26" s="1002"/>
      <c r="M26" s="1002"/>
      <c r="N26" s="1002"/>
      <c r="O26" s="1002"/>
      <c r="P26" s="1002"/>
      <c r="Q26" s="1002"/>
      <c r="R26" s="1002"/>
      <c r="S26" s="1002"/>
      <c r="T26" s="1002"/>
      <c r="U26" s="1002">
        <v>50000000</v>
      </c>
      <c r="V26" s="1002"/>
      <c r="W26" s="1002"/>
      <c r="X26" s="1002"/>
      <c r="Y26" s="1002"/>
      <c r="AA26" s="1005">
        <f t="shared" si="1"/>
        <v>1</v>
      </c>
      <c r="AB26" s="1002">
        <f t="shared" si="24"/>
        <v>50000000</v>
      </c>
      <c r="AC26" s="1002"/>
      <c r="AD26" s="1002"/>
      <c r="AE26" s="1002"/>
      <c r="AF26" s="1002"/>
      <c r="AG26" s="1002"/>
      <c r="AH26" s="1002"/>
      <c r="AI26" s="1002"/>
      <c r="AJ26" s="1002"/>
      <c r="AK26" s="1002"/>
      <c r="AL26" s="1002"/>
      <c r="AM26" s="1002"/>
      <c r="AN26" s="1002"/>
      <c r="AO26" s="1002"/>
      <c r="AP26" s="1002">
        <f>+'[7]ENERO 2016'!$Y$281</f>
        <v>50000000</v>
      </c>
      <c r="AQ26" s="1002"/>
      <c r="AR26" s="1002"/>
      <c r="AS26" s="1002"/>
      <c r="AT26" s="1002"/>
      <c r="AU26" s="1005">
        <f t="shared" si="3"/>
        <v>0</v>
      </c>
      <c r="AV26" s="1002">
        <f t="shared" si="25"/>
        <v>0</v>
      </c>
      <c r="AW26" s="1002">
        <f t="shared" si="35"/>
        <v>0</v>
      </c>
      <c r="AX26" s="1002">
        <f t="shared" si="35"/>
        <v>0</v>
      </c>
      <c r="AY26" s="1002">
        <f t="shared" si="33"/>
        <v>0</v>
      </c>
      <c r="AZ26" s="1002">
        <f t="shared" si="26"/>
        <v>0</v>
      </c>
      <c r="BA26" s="1002">
        <f t="shared" si="26"/>
        <v>0</v>
      </c>
      <c r="BB26" s="1002">
        <f t="shared" si="26"/>
        <v>0</v>
      </c>
      <c r="BC26" s="1002">
        <f t="shared" si="26"/>
        <v>0</v>
      </c>
      <c r="BD26" s="1002">
        <f t="shared" si="26"/>
        <v>0</v>
      </c>
      <c r="BE26" s="1002">
        <f>+P26-AK26</f>
        <v>0</v>
      </c>
      <c r="BF26" s="1002">
        <f t="shared" si="26"/>
        <v>0</v>
      </c>
      <c r="BG26" s="1002">
        <f t="shared" si="26"/>
        <v>0</v>
      </c>
      <c r="BH26" s="1002">
        <f t="shared" si="26"/>
        <v>0</v>
      </c>
      <c r="BI26" s="1002">
        <f t="shared" si="26"/>
        <v>0</v>
      </c>
      <c r="BJ26" s="1002">
        <f t="shared" si="26"/>
        <v>0</v>
      </c>
      <c r="BK26" s="1002">
        <f t="shared" si="26"/>
        <v>0</v>
      </c>
      <c r="BL26" s="1002"/>
      <c r="BM26" s="1002"/>
      <c r="BN26" s="1002">
        <f t="shared" si="27"/>
        <v>0</v>
      </c>
      <c r="BO26" s="1005">
        <f t="shared" si="8"/>
        <v>0</v>
      </c>
      <c r="BP26" s="1002">
        <f t="shared" si="28"/>
        <v>0</v>
      </c>
      <c r="BQ26" s="1002"/>
      <c r="BR26" s="1002"/>
      <c r="BS26" s="1002"/>
      <c r="BT26" s="1002"/>
      <c r="BU26" s="1002"/>
      <c r="BV26" s="1002"/>
      <c r="BW26" s="1002"/>
      <c r="BX26" s="1002"/>
      <c r="BY26" s="1002"/>
      <c r="BZ26" s="1002"/>
      <c r="CA26" s="1002"/>
      <c r="CB26" s="1002"/>
      <c r="CC26" s="1002"/>
      <c r="CD26" s="1002"/>
      <c r="CE26" s="1002"/>
      <c r="CF26" s="1002"/>
      <c r="CG26" s="1002"/>
      <c r="CH26" s="1002"/>
      <c r="CI26" s="1005">
        <f t="shared" si="10"/>
        <v>1</v>
      </c>
      <c r="CJ26" s="1002">
        <f t="shared" si="29"/>
        <v>50000000</v>
      </c>
      <c r="CK26" s="1002">
        <f t="shared" si="36"/>
        <v>0</v>
      </c>
      <c r="CL26" s="1002">
        <f t="shared" si="36"/>
        <v>0</v>
      </c>
      <c r="CM26" s="1002">
        <f t="shared" si="30"/>
        <v>0</v>
      </c>
      <c r="CN26" s="1002">
        <f t="shared" si="30"/>
        <v>0</v>
      </c>
      <c r="CO26" s="1002">
        <f t="shared" si="30"/>
        <v>0</v>
      </c>
      <c r="CP26" s="1002">
        <f t="shared" si="30"/>
        <v>0</v>
      </c>
      <c r="CQ26" s="1002">
        <f t="shared" si="34"/>
        <v>0</v>
      </c>
      <c r="CR26" s="1002">
        <f t="shared" si="34"/>
        <v>0</v>
      </c>
      <c r="CS26" s="1002">
        <f t="shared" si="34"/>
        <v>0</v>
      </c>
      <c r="CT26" s="1002">
        <f t="shared" si="31"/>
        <v>0</v>
      </c>
      <c r="CU26" s="1002">
        <f t="shared" si="31"/>
        <v>0</v>
      </c>
      <c r="CV26" s="1002">
        <f t="shared" si="31"/>
        <v>0</v>
      </c>
      <c r="CW26" s="1002">
        <f t="shared" si="32"/>
        <v>0</v>
      </c>
      <c r="CX26" s="1002">
        <f t="shared" si="32"/>
        <v>50000000</v>
      </c>
      <c r="CY26" s="1002">
        <f t="shared" si="32"/>
        <v>0</v>
      </c>
      <c r="CZ26" s="1002">
        <f t="shared" si="32"/>
        <v>0</v>
      </c>
      <c r="DA26" s="1002">
        <f t="shared" si="32"/>
        <v>0</v>
      </c>
      <c r="DB26" s="1002">
        <f t="shared" si="32"/>
        <v>0</v>
      </c>
      <c r="DF26" s="1082"/>
      <c r="DG26" s="1082"/>
      <c r="DH26" s="1080"/>
    </row>
    <row r="27" spans="1:112" ht="34.5" hidden="1" customHeight="1" x14ac:dyDescent="0.25">
      <c r="A27" s="1044"/>
      <c r="B27" s="1493"/>
      <c r="C27" s="1058" t="s">
        <v>4334</v>
      </c>
      <c r="D27" s="1008" t="s">
        <v>4485</v>
      </c>
      <c r="E27" s="1034">
        <v>410</v>
      </c>
      <c r="F27" s="1061" t="s">
        <v>4489</v>
      </c>
      <c r="G27" s="1002">
        <f t="shared" si="23"/>
        <v>105000000</v>
      </c>
      <c r="H27" s="1002"/>
      <c r="I27" s="1002"/>
      <c r="J27" s="1002"/>
      <c r="K27" s="1002"/>
      <c r="L27" s="1002"/>
      <c r="M27" s="1002"/>
      <c r="N27" s="1002"/>
      <c r="O27" s="1002"/>
      <c r="P27" s="1002"/>
      <c r="Q27" s="1002"/>
      <c r="R27" s="1002"/>
      <c r="S27" s="1002"/>
      <c r="T27" s="1002"/>
      <c r="U27" s="1002">
        <v>100000000</v>
      </c>
      <c r="V27" s="1002"/>
      <c r="W27" s="1002"/>
      <c r="X27" s="1002"/>
      <c r="Y27" s="1002">
        <v>5000000</v>
      </c>
      <c r="AA27" s="1005">
        <f t="shared" si="1"/>
        <v>1.1252390476190477E-2</v>
      </c>
      <c r="AB27" s="1002">
        <f t="shared" si="24"/>
        <v>1181501</v>
      </c>
      <c r="AC27" s="1002"/>
      <c r="AD27" s="1002"/>
      <c r="AE27" s="1002"/>
      <c r="AF27" s="1002"/>
      <c r="AG27" s="1002"/>
      <c r="AH27" s="1002"/>
      <c r="AI27" s="1002"/>
      <c r="AJ27" s="1002"/>
      <c r="AK27" s="1002"/>
      <c r="AL27" s="1002"/>
      <c r="AM27" s="1002"/>
      <c r="AN27" s="1002"/>
      <c r="AO27" s="1002"/>
      <c r="AP27" s="1002">
        <f>+'[7]ENERO 2016'!$Y$287</f>
        <v>1181501</v>
      </c>
      <c r="AQ27" s="1002"/>
      <c r="AR27" s="1002"/>
      <c r="AS27" s="1002"/>
      <c r="AT27" s="1002"/>
      <c r="AU27" s="1005">
        <f t="shared" si="3"/>
        <v>0.98874760952380947</v>
      </c>
      <c r="AV27" s="1002">
        <f t="shared" si="25"/>
        <v>103818499</v>
      </c>
      <c r="AW27" s="1002">
        <f t="shared" si="35"/>
        <v>0</v>
      </c>
      <c r="AX27" s="1002">
        <f t="shared" si="35"/>
        <v>0</v>
      </c>
      <c r="AY27" s="1002">
        <f t="shared" si="33"/>
        <v>0</v>
      </c>
      <c r="AZ27" s="1002">
        <f t="shared" si="26"/>
        <v>0</v>
      </c>
      <c r="BA27" s="1002">
        <f t="shared" si="26"/>
        <v>0</v>
      </c>
      <c r="BB27" s="1002">
        <f t="shared" si="26"/>
        <v>0</v>
      </c>
      <c r="BC27" s="1002">
        <f t="shared" si="26"/>
        <v>0</v>
      </c>
      <c r="BD27" s="1002">
        <f t="shared" si="26"/>
        <v>0</v>
      </c>
      <c r="BE27" s="1002">
        <f>+P27-AK27</f>
        <v>0</v>
      </c>
      <c r="BF27" s="1002">
        <f t="shared" si="26"/>
        <v>0</v>
      </c>
      <c r="BG27" s="1002">
        <f t="shared" si="26"/>
        <v>0</v>
      </c>
      <c r="BH27" s="1002">
        <f t="shared" si="26"/>
        <v>0</v>
      </c>
      <c r="BI27" s="1002">
        <f t="shared" si="26"/>
        <v>0</v>
      </c>
      <c r="BJ27" s="1002">
        <f t="shared" si="26"/>
        <v>98818499</v>
      </c>
      <c r="BK27" s="1002">
        <f t="shared" si="26"/>
        <v>0</v>
      </c>
      <c r="BL27" s="1002"/>
      <c r="BM27" s="1002"/>
      <c r="BN27" s="1002">
        <f t="shared" si="27"/>
        <v>5000000</v>
      </c>
      <c r="BO27" s="1005">
        <f t="shared" si="8"/>
        <v>0</v>
      </c>
      <c r="BP27" s="1002">
        <f t="shared" si="28"/>
        <v>0</v>
      </c>
      <c r="BQ27" s="1002"/>
      <c r="BR27" s="1002"/>
      <c r="BS27" s="1002"/>
      <c r="BT27" s="1002"/>
      <c r="BU27" s="1002"/>
      <c r="BV27" s="1002"/>
      <c r="BW27" s="1002"/>
      <c r="BX27" s="1002"/>
      <c r="BY27" s="1002"/>
      <c r="BZ27" s="1002"/>
      <c r="CA27" s="1002"/>
      <c r="CB27" s="1002"/>
      <c r="CC27" s="1002"/>
      <c r="CD27" s="1002"/>
      <c r="CE27" s="1002"/>
      <c r="CF27" s="1002"/>
      <c r="CG27" s="1002"/>
      <c r="CH27" s="1002"/>
      <c r="CI27" s="1005">
        <f t="shared" si="10"/>
        <v>1</v>
      </c>
      <c r="CJ27" s="1002">
        <f t="shared" si="29"/>
        <v>105000000</v>
      </c>
      <c r="CK27" s="1002">
        <f t="shared" si="36"/>
        <v>0</v>
      </c>
      <c r="CL27" s="1002">
        <f t="shared" si="36"/>
        <v>0</v>
      </c>
      <c r="CM27" s="1002">
        <f t="shared" si="30"/>
        <v>0</v>
      </c>
      <c r="CN27" s="1002">
        <f t="shared" si="30"/>
        <v>0</v>
      </c>
      <c r="CO27" s="1002">
        <f t="shared" si="30"/>
        <v>0</v>
      </c>
      <c r="CP27" s="1002">
        <f t="shared" si="30"/>
        <v>0</v>
      </c>
      <c r="CQ27" s="1002">
        <f t="shared" si="34"/>
        <v>0</v>
      </c>
      <c r="CR27" s="1002">
        <f t="shared" si="34"/>
        <v>0</v>
      </c>
      <c r="CS27" s="1002">
        <f t="shared" si="34"/>
        <v>0</v>
      </c>
      <c r="CT27" s="1002">
        <f t="shared" si="31"/>
        <v>0</v>
      </c>
      <c r="CU27" s="1002">
        <f t="shared" si="31"/>
        <v>0</v>
      </c>
      <c r="CV27" s="1002">
        <f t="shared" si="31"/>
        <v>0</v>
      </c>
      <c r="CW27" s="1002">
        <f t="shared" si="32"/>
        <v>0</v>
      </c>
      <c r="CX27" s="1002">
        <f t="shared" si="32"/>
        <v>100000000</v>
      </c>
      <c r="CY27" s="1002">
        <f t="shared" si="32"/>
        <v>0</v>
      </c>
      <c r="CZ27" s="1002">
        <f t="shared" si="32"/>
        <v>0</v>
      </c>
      <c r="DA27" s="1002">
        <f t="shared" si="32"/>
        <v>0</v>
      </c>
      <c r="DB27" s="1002">
        <f t="shared" si="32"/>
        <v>5000000</v>
      </c>
      <c r="DF27" s="1082"/>
      <c r="DG27" s="1082"/>
      <c r="DH27" s="1080"/>
    </row>
    <row r="28" spans="1:112" ht="38.25" hidden="1" customHeight="1" x14ac:dyDescent="0.25">
      <c r="A28" s="1044"/>
      <c r="B28" s="1493"/>
      <c r="C28" s="1058" t="s">
        <v>4335</v>
      </c>
      <c r="D28" s="1008" t="s">
        <v>4571</v>
      </c>
      <c r="E28" s="1034">
        <v>410</v>
      </c>
      <c r="F28" s="1061" t="s">
        <v>4488</v>
      </c>
      <c r="G28" s="1002">
        <f t="shared" si="23"/>
        <v>100000000</v>
      </c>
      <c r="H28" s="1002"/>
      <c r="I28" s="1002"/>
      <c r="J28" s="1002"/>
      <c r="K28" s="1002"/>
      <c r="L28" s="1002"/>
      <c r="M28" s="1002"/>
      <c r="N28" s="1002"/>
      <c r="O28" s="1002"/>
      <c r="P28" s="1002"/>
      <c r="Q28" s="1002"/>
      <c r="R28" s="1002"/>
      <c r="S28" s="1002"/>
      <c r="T28" s="1002"/>
      <c r="U28" s="1002">
        <v>100000000</v>
      </c>
      <c r="V28" s="1002"/>
      <c r="W28" s="1002"/>
      <c r="X28" s="1002"/>
      <c r="Y28" s="1002"/>
      <c r="AA28" s="1005">
        <f t="shared" si="1"/>
        <v>1.8749999999999999E-2</v>
      </c>
      <c r="AB28" s="1002">
        <f t="shared" si="24"/>
        <v>1875000</v>
      </c>
      <c r="AC28" s="1002"/>
      <c r="AD28" s="1002"/>
      <c r="AE28" s="1002"/>
      <c r="AF28" s="1002"/>
      <c r="AG28" s="1002"/>
      <c r="AH28" s="1002"/>
      <c r="AI28" s="1002"/>
      <c r="AJ28" s="1002"/>
      <c r="AK28" s="1002"/>
      <c r="AL28" s="1002"/>
      <c r="AM28" s="1002"/>
      <c r="AN28" s="1002"/>
      <c r="AO28" s="1002"/>
      <c r="AP28" s="1002">
        <f>+'[7]ENERO 2016'!$Y$292</f>
        <v>1875000</v>
      </c>
      <c r="AQ28" s="1002"/>
      <c r="AR28" s="1002"/>
      <c r="AS28" s="1002"/>
      <c r="AT28" s="1002"/>
      <c r="AU28" s="1005">
        <f t="shared" si="3"/>
        <v>0.98124999999999996</v>
      </c>
      <c r="AV28" s="1002">
        <f t="shared" si="25"/>
        <v>98125000</v>
      </c>
      <c r="AW28" s="1002">
        <f t="shared" si="35"/>
        <v>0</v>
      </c>
      <c r="AX28" s="1002">
        <f t="shared" si="35"/>
        <v>0</v>
      </c>
      <c r="AY28" s="1002">
        <f t="shared" si="33"/>
        <v>0</v>
      </c>
      <c r="AZ28" s="1002">
        <f t="shared" si="26"/>
        <v>0</v>
      </c>
      <c r="BA28" s="1002">
        <f t="shared" si="26"/>
        <v>0</v>
      </c>
      <c r="BB28" s="1002">
        <f t="shared" si="26"/>
        <v>0</v>
      </c>
      <c r="BC28" s="1002">
        <f t="shared" si="26"/>
        <v>0</v>
      </c>
      <c r="BD28" s="1002">
        <f t="shared" si="26"/>
        <v>0</v>
      </c>
      <c r="BE28" s="1002">
        <f t="shared" si="26"/>
        <v>0</v>
      </c>
      <c r="BF28" s="1002">
        <f t="shared" si="26"/>
        <v>0</v>
      </c>
      <c r="BG28" s="1002">
        <f t="shared" si="26"/>
        <v>0</v>
      </c>
      <c r="BH28" s="1002">
        <f t="shared" si="26"/>
        <v>0</v>
      </c>
      <c r="BI28" s="1002">
        <f t="shared" si="26"/>
        <v>0</v>
      </c>
      <c r="BJ28" s="1002">
        <f t="shared" si="26"/>
        <v>98125000</v>
      </c>
      <c r="BK28" s="1002">
        <f t="shared" si="26"/>
        <v>0</v>
      </c>
      <c r="BL28" s="1002"/>
      <c r="BM28" s="1002"/>
      <c r="BN28" s="1002">
        <f t="shared" si="27"/>
        <v>0</v>
      </c>
      <c r="BO28" s="1005">
        <f t="shared" si="8"/>
        <v>0</v>
      </c>
      <c r="BP28" s="1002">
        <f t="shared" si="28"/>
        <v>0</v>
      </c>
      <c r="BQ28" s="1002"/>
      <c r="BR28" s="1002"/>
      <c r="BS28" s="1002"/>
      <c r="BT28" s="1002"/>
      <c r="BU28" s="1002"/>
      <c r="BV28" s="1002"/>
      <c r="BW28" s="1002"/>
      <c r="BX28" s="1002"/>
      <c r="BY28" s="1002"/>
      <c r="BZ28" s="1002"/>
      <c r="CA28" s="1002"/>
      <c r="CB28" s="1002"/>
      <c r="CC28" s="1002"/>
      <c r="CD28" s="1002"/>
      <c r="CE28" s="1002"/>
      <c r="CF28" s="1002"/>
      <c r="CG28" s="1002"/>
      <c r="CH28" s="1002"/>
      <c r="CI28" s="1005">
        <f t="shared" si="10"/>
        <v>1</v>
      </c>
      <c r="CJ28" s="1002">
        <f t="shared" si="29"/>
        <v>100000000</v>
      </c>
      <c r="CK28" s="1002">
        <f t="shared" si="36"/>
        <v>0</v>
      </c>
      <c r="CL28" s="1002">
        <f t="shared" si="36"/>
        <v>0</v>
      </c>
      <c r="CM28" s="1002">
        <f t="shared" si="30"/>
        <v>0</v>
      </c>
      <c r="CN28" s="1002">
        <f t="shared" si="30"/>
        <v>0</v>
      </c>
      <c r="CO28" s="1002">
        <f t="shared" si="30"/>
        <v>0</v>
      </c>
      <c r="CP28" s="1002">
        <f t="shared" si="30"/>
        <v>0</v>
      </c>
      <c r="CQ28" s="1002">
        <f t="shared" si="34"/>
        <v>0</v>
      </c>
      <c r="CR28" s="1002">
        <f t="shared" si="34"/>
        <v>0</v>
      </c>
      <c r="CS28" s="1002">
        <f t="shared" si="34"/>
        <v>0</v>
      </c>
      <c r="CT28" s="1002">
        <f t="shared" si="31"/>
        <v>0</v>
      </c>
      <c r="CU28" s="1002">
        <f t="shared" si="31"/>
        <v>0</v>
      </c>
      <c r="CV28" s="1002">
        <f t="shared" si="31"/>
        <v>0</v>
      </c>
      <c r="CW28" s="1002">
        <f t="shared" si="32"/>
        <v>0</v>
      </c>
      <c r="CX28" s="1002">
        <f t="shared" si="32"/>
        <v>100000000</v>
      </c>
      <c r="CY28" s="1002">
        <f t="shared" si="32"/>
        <v>0</v>
      </c>
      <c r="CZ28" s="1002">
        <f t="shared" si="32"/>
        <v>0</v>
      </c>
      <c r="DA28" s="1002">
        <f t="shared" si="32"/>
        <v>0</v>
      </c>
      <c r="DB28" s="1002">
        <f t="shared" si="32"/>
        <v>0</v>
      </c>
      <c r="DF28" s="1082"/>
      <c r="DG28" s="1082"/>
      <c r="DH28" s="1080"/>
    </row>
    <row r="29" spans="1:112" ht="22.5" hidden="1" customHeight="1" x14ac:dyDescent="0.25">
      <c r="A29" s="1044"/>
      <c r="B29" s="1493"/>
      <c r="C29" s="1058" t="s">
        <v>4491</v>
      </c>
      <c r="D29" s="1008" t="s">
        <v>4486</v>
      </c>
      <c r="E29" s="1034">
        <v>410</v>
      </c>
      <c r="F29" s="1061" t="s">
        <v>4451</v>
      </c>
      <c r="G29" s="1002">
        <f t="shared" si="23"/>
        <v>6000000</v>
      </c>
      <c r="H29" s="1002"/>
      <c r="I29" s="1002"/>
      <c r="J29" s="1002"/>
      <c r="K29" s="1002"/>
      <c r="L29" s="1002"/>
      <c r="M29" s="1002"/>
      <c r="N29" s="1002"/>
      <c r="O29" s="1002"/>
      <c r="P29" s="1002"/>
      <c r="Q29" s="1002"/>
      <c r="R29" s="1002"/>
      <c r="S29" s="1002"/>
      <c r="T29" s="1002"/>
      <c r="U29" s="1002"/>
      <c r="V29" s="1002"/>
      <c r="W29" s="1002"/>
      <c r="X29" s="1002"/>
      <c r="Y29" s="1002">
        <v>6000000</v>
      </c>
      <c r="AA29" s="1005">
        <f t="shared" si="1"/>
        <v>0</v>
      </c>
      <c r="AB29" s="1002">
        <f t="shared" si="24"/>
        <v>0</v>
      </c>
      <c r="AC29" s="1002"/>
      <c r="AD29" s="1002"/>
      <c r="AE29" s="1002"/>
      <c r="AF29" s="1002"/>
      <c r="AG29" s="1002"/>
      <c r="AH29" s="1002"/>
      <c r="AI29" s="1002"/>
      <c r="AJ29" s="1002"/>
      <c r="AK29" s="1002"/>
      <c r="AL29" s="1002"/>
      <c r="AM29" s="1002"/>
      <c r="AN29" s="1002"/>
      <c r="AO29" s="1002"/>
      <c r="AP29" s="1002"/>
      <c r="AQ29" s="1002"/>
      <c r="AR29" s="1002"/>
      <c r="AS29" s="1002"/>
      <c r="AT29" s="1002"/>
      <c r="AU29" s="1005">
        <f t="shared" si="3"/>
        <v>1</v>
      </c>
      <c r="AV29" s="1002">
        <f t="shared" si="25"/>
        <v>6000000</v>
      </c>
      <c r="AW29" s="1002">
        <f t="shared" si="35"/>
        <v>0</v>
      </c>
      <c r="AX29" s="1002">
        <f t="shared" si="35"/>
        <v>0</v>
      </c>
      <c r="AY29" s="1002">
        <f t="shared" si="33"/>
        <v>0</v>
      </c>
      <c r="AZ29" s="1002">
        <f t="shared" si="26"/>
        <v>0</v>
      </c>
      <c r="BA29" s="1002">
        <f t="shared" si="26"/>
        <v>0</v>
      </c>
      <c r="BB29" s="1002">
        <f t="shared" si="26"/>
        <v>0</v>
      </c>
      <c r="BC29" s="1002">
        <f t="shared" si="26"/>
        <v>0</v>
      </c>
      <c r="BD29" s="1002">
        <f t="shared" si="26"/>
        <v>0</v>
      </c>
      <c r="BE29" s="1002">
        <f t="shared" si="26"/>
        <v>0</v>
      </c>
      <c r="BF29" s="1002">
        <f t="shared" si="26"/>
        <v>0</v>
      </c>
      <c r="BG29" s="1002">
        <f t="shared" si="26"/>
        <v>0</v>
      </c>
      <c r="BH29" s="1002">
        <f t="shared" si="26"/>
        <v>0</v>
      </c>
      <c r="BI29" s="1002"/>
      <c r="BJ29" s="1002">
        <f t="shared" si="26"/>
        <v>0</v>
      </c>
      <c r="BK29" s="1002">
        <f t="shared" si="26"/>
        <v>0</v>
      </c>
      <c r="BL29" s="1002"/>
      <c r="BM29" s="1002"/>
      <c r="BN29" s="1002">
        <f t="shared" si="27"/>
        <v>6000000</v>
      </c>
      <c r="BO29" s="1005">
        <f t="shared" si="8"/>
        <v>0</v>
      </c>
      <c r="BP29" s="1002">
        <f t="shared" si="28"/>
        <v>0</v>
      </c>
      <c r="BQ29" s="1002"/>
      <c r="BR29" s="1002"/>
      <c r="BS29" s="1002"/>
      <c r="BT29" s="1002"/>
      <c r="BU29" s="1002"/>
      <c r="BV29" s="1002"/>
      <c r="BW29" s="1002"/>
      <c r="BX29" s="1002"/>
      <c r="BY29" s="1002"/>
      <c r="BZ29" s="1002"/>
      <c r="CA29" s="1002"/>
      <c r="CB29" s="1002"/>
      <c r="CC29" s="1002"/>
      <c r="CD29" s="1002"/>
      <c r="CE29" s="1002"/>
      <c r="CF29" s="1002"/>
      <c r="CG29" s="1002"/>
      <c r="CH29" s="1002"/>
      <c r="CI29" s="1005">
        <f t="shared" si="10"/>
        <v>1</v>
      </c>
      <c r="CJ29" s="1002">
        <f t="shared" si="29"/>
        <v>6000000</v>
      </c>
      <c r="CK29" s="1002">
        <f t="shared" si="36"/>
        <v>0</v>
      </c>
      <c r="CL29" s="1002">
        <f t="shared" si="36"/>
        <v>0</v>
      </c>
      <c r="CM29" s="1002">
        <f t="shared" si="30"/>
        <v>0</v>
      </c>
      <c r="CN29" s="1002">
        <f t="shared" si="30"/>
        <v>0</v>
      </c>
      <c r="CO29" s="1002">
        <f t="shared" si="30"/>
        <v>0</v>
      </c>
      <c r="CP29" s="1002">
        <f>M29-BV29</f>
        <v>0</v>
      </c>
      <c r="CQ29" s="1002">
        <f t="shared" si="34"/>
        <v>0</v>
      </c>
      <c r="CR29" s="1002">
        <f t="shared" si="34"/>
        <v>0</v>
      </c>
      <c r="CS29" s="1002">
        <f t="shared" si="34"/>
        <v>0</v>
      </c>
      <c r="CT29" s="1002">
        <f t="shared" si="31"/>
        <v>0</v>
      </c>
      <c r="CU29" s="1002">
        <f t="shared" si="31"/>
        <v>0</v>
      </c>
      <c r="CV29" s="1002">
        <f t="shared" si="31"/>
        <v>0</v>
      </c>
      <c r="CW29" s="1002">
        <f t="shared" si="31"/>
        <v>0</v>
      </c>
      <c r="CX29" s="1002">
        <f t="shared" si="31"/>
        <v>0</v>
      </c>
      <c r="CY29" s="1002">
        <f t="shared" si="31"/>
        <v>0</v>
      </c>
      <c r="CZ29" s="1002">
        <f t="shared" si="31"/>
        <v>0</v>
      </c>
      <c r="DA29" s="1002">
        <f t="shared" si="31"/>
        <v>0</v>
      </c>
      <c r="DB29" s="1002">
        <f t="shared" si="31"/>
        <v>6000000</v>
      </c>
      <c r="DF29" s="1082"/>
      <c r="DG29" s="1082"/>
      <c r="DH29" s="1080"/>
    </row>
    <row r="30" spans="1:112" ht="50.25" hidden="1" customHeight="1" x14ac:dyDescent="0.25">
      <c r="A30" s="1044"/>
      <c r="B30" s="1493"/>
      <c r="C30" s="1058" t="s">
        <v>4492</v>
      </c>
      <c r="D30" s="1008" t="s">
        <v>4487</v>
      </c>
      <c r="E30" s="1034">
        <v>410</v>
      </c>
      <c r="F30" s="1061" t="s">
        <v>4490</v>
      </c>
      <c r="G30" s="1002">
        <f t="shared" si="23"/>
        <v>5000000</v>
      </c>
      <c r="H30" s="1002"/>
      <c r="I30" s="1002"/>
      <c r="J30" s="1002"/>
      <c r="K30" s="1002"/>
      <c r="L30" s="1002"/>
      <c r="M30" s="1002"/>
      <c r="N30" s="1002"/>
      <c r="O30" s="1002"/>
      <c r="P30" s="1002"/>
      <c r="Q30" s="1002"/>
      <c r="R30" s="1002"/>
      <c r="S30" s="1002"/>
      <c r="T30" s="1002"/>
      <c r="U30" s="1002"/>
      <c r="V30" s="1002"/>
      <c r="W30" s="1002"/>
      <c r="X30" s="1002"/>
      <c r="Y30" s="1002">
        <v>5000000</v>
      </c>
      <c r="AA30" s="1005">
        <f t="shared" si="1"/>
        <v>0</v>
      </c>
      <c r="AB30" s="1002">
        <f t="shared" si="24"/>
        <v>0</v>
      </c>
      <c r="AC30" s="1002"/>
      <c r="AD30" s="1002"/>
      <c r="AE30" s="1002"/>
      <c r="AF30" s="1002"/>
      <c r="AG30" s="1002"/>
      <c r="AH30" s="1002"/>
      <c r="AI30" s="1002"/>
      <c r="AJ30" s="1002"/>
      <c r="AK30" s="1002"/>
      <c r="AL30" s="1002"/>
      <c r="AM30" s="1002"/>
      <c r="AN30" s="1002"/>
      <c r="AO30" s="1002"/>
      <c r="AP30" s="1002"/>
      <c r="AQ30" s="1002"/>
      <c r="AR30" s="1002"/>
      <c r="AS30" s="1002"/>
      <c r="AT30" s="1002"/>
      <c r="AU30" s="1005">
        <f t="shared" si="3"/>
        <v>1</v>
      </c>
      <c r="AV30" s="1002">
        <f t="shared" si="25"/>
        <v>5000000</v>
      </c>
      <c r="AW30" s="1002">
        <f t="shared" si="35"/>
        <v>0</v>
      </c>
      <c r="AX30" s="1002">
        <f t="shared" si="35"/>
        <v>0</v>
      </c>
      <c r="AY30" s="1002">
        <f t="shared" si="33"/>
        <v>0</v>
      </c>
      <c r="AZ30" s="1002">
        <f t="shared" si="26"/>
        <v>0</v>
      </c>
      <c r="BA30" s="1002">
        <f t="shared" si="26"/>
        <v>0</v>
      </c>
      <c r="BB30" s="1002">
        <f t="shared" si="26"/>
        <v>0</v>
      </c>
      <c r="BC30" s="1002">
        <f t="shared" si="26"/>
        <v>0</v>
      </c>
      <c r="BD30" s="1002">
        <f t="shared" si="26"/>
        <v>0</v>
      </c>
      <c r="BE30" s="1002">
        <f t="shared" si="26"/>
        <v>0</v>
      </c>
      <c r="BF30" s="1002">
        <f t="shared" si="26"/>
        <v>0</v>
      </c>
      <c r="BG30" s="1002">
        <f t="shared" si="26"/>
        <v>0</v>
      </c>
      <c r="BH30" s="1002">
        <f t="shared" si="26"/>
        <v>0</v>
      </c>
      <c r="BI30" s="1002"/>
      <c r="BJ30" s="1002">
        <f t="shared" si="26"/>
        <v>0</v>
      </c>
      <c r="BK30" s="1002">
        <f t="shared" si="26"/>
        <v>0</v>
      </c>
      <c r="BL30" s="1002"/>
      <c r="BM30" s="1002"/>
      <c r="BN30" s="1002">
        <f t="shared" si="27"/>
        <v>5000000</v>
      </c>
      <c r="BO30" s="1005">
        <f t="shared" si="8"/>
        <v>0</v>
      </c>
      <c r="BP30" s="1002">
        <f t="shared" si="28"/>
        <v>0</v>
      </c>
      <c r="BQ30" s="1002"/>
      <c r="BR30" s="1002"/>
      <c r="BS30" s="1002"/>
      <c r="BT30" s="1002"/>
      <c r="BU30" s="1002"/>
      <c r="BV30" s="1002"/>
      <c r="BW30" s="1002"/>
      <c r="BX30" s="1002"/>
      <c r="BY30" s="1002"/>
      <c r="BZ30" s="1002"/>
      <c r="CA30" s="1002"/>
      <c r="CB30" s="1002"/>
      <c r="CC30" s="1002"/>
      <c r="CD30" s="1002"/>
      <c r="CE30" s="1002"/>
      <c r="CF30" s="1002"/>
      <c r="CG30" s="1002"/>
      <c r="CH30" s="1002"/>
      <c r="CI30" s="1005">
        <f t="shared" si="10"/>
        <v>1</v>
      </c>
      <c r="CJ30" s="1002">
        <f t="shared" si="29"/>
        <v>5000000</v>
      </c>
      <c r="CK30" s="1002">
        <f t="shared" si="36"/>
        <v>0</v>
      </c>
      <c r="CL30" s="1002">
        <f t="shared" si="36"/>
        <v>0</v>
      </c>
      <c r="CM30" s="1002">
        <f>J30-BS30</f>
        <v>0</v>
      </c>
      <c r="CN30" s="1002">
        <f t="shared" si="30"/>
        <v>0</v>
      </c>
      <c r="CO30" s="1002">
        <f t="shared" si="30"/>
        <v>0</v>
      </c>
      <c r="CP30" s="1002">
        <f t="shared" si="30"/>
        <v>0</v>
      </c>
      <c r="CQ30" s="1002">
        <f t="shared" si="34"/>
        <v>0</v>
      </c>
      <c r="CR30" s="1002">
        <f t="shared" si="34"/>
        <v>0</v>
      </c>
      <c r="CS30" s="1002">
        <f>+P30-BY30</f>
        <v>0</v>
      </c>
      <c r="CT30" s="1002">
        <f t="shared" si="31"/>
        <v>0</v>
      </c>
      <c r="CU30" s="1002">
        <f t="shared" si="31"/>
        <v>0</v>
      </c>
      <c r="CV30" s="1002">
        <f t="shared" si="31"/>
        <v>0</v>
      </c>
      <c r="CW30" s="1002">
        <f t="shared" si="31"/>
        <v>0</v>
      </c>
      <c r="CX30" s="1002">
        <f t="shared" si="31"/>
        <v>0</v>
      </c>
      <c r="CY30" s="1002">
        <f t="shared" si="31"/>
        <v>0</v>
      </c>
      <c r="CZ30" s="1002">
        <f t="shared" si="31"/>
        <v>0</v>
      </c>
      <c r="DA30" s="1002">
        <f t="shared" si="31"/>
        <v>0</v>
      </c>
      <c r="DB30" s="1002">
        <f t="shared" si="31"/>
        <v>5000000</v>
      </c>
      <c r="DF30" s="1082"/>
      <c r="DG30" s="1082"/>
      <c r="DH30" s="1080"/>
    </row>
    <row r="31" spans="1:112" ht="49.5" hidden="1" customHeight="1" x14ac:dyDescent="0.25">
      <c r="A31" s="1044"/>
      <c r="B31" s="1494"/>
      <c r="C31" s="1058" t="s">
        <v>4493</v>
      </c>
      <c r="D31" s="1008" t="s">
        <v>4594</v>
      </c>
      <c r="E31" s="1034">
        <v>410</v>
      </c>
      <c r="F31" s="1061" t="s">
        <v>4572</v>
      </c>
      <c r="G31" s="1002">
        <f t="shared" si="23"/>
        <v>110000000</v>
      </c>
      <c r="H31" s="1002"/>
      <c r="I31" s="1002"/>
      <c r="J31" s="1002"/>
      <c r="K31" s="1002"/>
      <c r="L31" s="1002"/>
      <c r="M31" s="1002"/>
      <c r="N31" s="1002"/>
      <c r="O31" s="1002"/>
      <c r="P31" s="1002"/>
      <c r="Q31" s="1002"/>
      <c r="R31" s="1002"/>
      <c r="S31" s="1002"/>
      <c r="T31" s="1002"/>
      <c r="U31" s="1002">
        <v>110000000</v>
      </c>
      <c r="V31" s="1002"/>
      <c r="W31" s="1002"/>
      <c r="X31" s="1002"/>
      <c r="Y31" s="1002"/>
      <c r="AA31" s="1005">
        <f t="shared" si="1"/>
        <v>1</v>
      </c>
      <c r="AB31" s="1002">
        <f t="shared" si="24"/>
        <v>110000000</v>
      </c>
      <c r="AC31" s="1002"/>
      <c r="AD31" s="1002"/>
      <c r="AE31" s="1002"/>
      <c r="AF31" s="1002"/>
      <c r="AG31" s="1002"/>
      <c r="AH31" s="1002"/>
      <c r="AI31" s="1002"/>
      <c r="AJ31" s="1002"/>
      <c r="AK31" s="1002"/>
      <c r="AL31" s="1002"/>
      <c r="AM31" s="1002"/>
      <c r="AN31" s="1002"/>
      <c r="AO31" s="1002"/>
      <c r="AP31" s="1002">
        <f>+'[7]ENERO 2016'!$Y$308</f>
        <v>110000000</v>
      </c>
      <c r="AQ31" s="1002"/>
      <c r="AR31" s="1002"/>
      <c r="AS31" s="1002"/>
      <c r="AT31" s="1002"/>
      <c r="AU31" s="1005">
        <f t="shared" si="3"/>
        <v>0</v>
      </c>
      <c r="AV31" s="1002">
        <f t="shared" si="25"/>
        <v>0</v>
      </c>
      <c r="AW31" s="1002">
        <f t="shared" si="35"/>
        <v>0</v>
      </c>
      <c r="AX31" s="1002">
        <f t="shared" si="35"/>
        <v>0</v>
      </c>
      <c r="AY31" s="1002">
        <f t="shared" si="33"/>
        <v>0</v>
      </c>
      <c r="AZ31" s="1002">
        <f t="shared" si="26"/>
        <v>0</v>
      </c>
      <c r="BA31" s="1002">
        <f t="shared" si="26"/>
        <v>0</v>
      </c>
      <c r="BB31" s="1002">
        <f t="shared" si="26"/>
        <v>0</v>
      </c>
      <c r="BC31" s="1002">
        <f t="shared" si="26"/>
        <v>0</v>
      </c>
      <c r="BD31" s="1002">
        <f t="shared" si="26"/>
        <v>0</v>
      </c>
      <c r="BE31" s="1002">
        <f t="shared" si="26"/>
        <v>0</v>
      </c>
      <c r="BF31" s="1002">
        <f t="shared" si="26"/>
        <v>0</v>
      </c>
      <c r="BG31" s="1002">
        <f t="shared" si="26"/>
        <v>0</v>
      </c>
      <c r="BH31" s="1002">
        <f t="shared" si="26"/>
        <v>0</v>
      </c>
      <c r="BI31" s="1002"/>
      <c r="BJ31" s="1002">
        <f t="shared" si="26"/>
        <v>0</v>
      </c>
      <c r="BK31" s="1002">
        <f t="shared" si="26"/>
        <v>0</v>
      </c>
      <c r="BL31" s="1002"/>
      <c r="BM31" s="1002"/>
      <c r="BN31" s="1002">
        <f t="shared" si="27"/>
        <v>0</v>
      </c>
      <c r="BO31" s="1005">
        <f t="shared" si="8"/>
        <v>2.1647427272727272E-2</v>
      </c>
      <c r="BP31" s="1002">
        <f t="shared" si="28"/>
        <v>2381217</v>
      </c>
      <c r="BQ31" s="1002"/>
      <c r="BR31" s="1002"/>
      <c r="BS31" s="1002"/>
      <c r="BT31" s="1002"/>
      <c r="BU31" s="1002"/>
      <c r="BV31" s="1002"/>
      <c r="BW31" s="1002"/>
      <c r="BX31" s="1002"/>
      <c r="BY31" s="1002"/>
      <c r="BZ31" s="1002"/>
      <c r="CA31" s="1002"/>
      <c r="CB31" s="1002"/>
      <c r="CC31" s="1002"/>
      <c r="CD31" s="1002">
        <f>+'[7]ENERO 2016'!$H$306</f>
        <v>2381217</v>
      </c>
      <c r="CE31" s="1002"/>
      <c r="CF31" s="1002"/>
      <c r="CG31" s="1002"/>
      <c r="CH31" s="1002"/>
      <c r="CI31" s="1005">
        <f t="shared" si="10"/>
        <v>0.97835257272727272</v>
      </c>
      <c r="CJ31" s="1002">
        <f t="shared" si="29"/>
        <v>107618783</v>
      </c>
      <c r="CK31" s="1002">
        <f t="shared" si="36"/>
        <v>0</v>
      </c>
      <c r="CL31" s="1002">
        <f t="shared" si="36"/>
        <v>0</v>
      </c>
      <c r="CM31" s="1002">
        <f t="shared" si="30"/>
        <v>0</v>
      </c>
      <c r="CN31" s="1002">
        <f t="shared" si="30"/>
        <v>0</v>
      </c>
      <c r="CO31" s="1002">
        <f t="shared" si="30"/>
        <v>0</v>
      </c>
      <c r="CP31" s="1002">
        <f t="shared" si="30"/>
        <v>0</v>
      </c>
      <c r="CQ31" s="1002">
        <f t="shared" si="34"/>
        <v>0</v>
      </c>
      <c r="CR31" s="1002">
        <f t="shared" si="34"/>
        <v>0</v>
      </c>
      <c r="CS31" s="1002">
        <f t="shared" si="34"/>
        <v>0</v>
      </c>
      <c r="CT31" s="1002">
        <f t="shared" si="31"/>
        <v>0</v>
      </c>
      <c r="CU31" s="1002">
        <f t="shared" si="31"/>
        <v>0</v>
      </c>
      <c r="CV31" s="1002">
        <f t="shared" si="31"/>
        <v>0</v>
      </c>
      <c r="CW31" s="1002">
        <f t="shared" si="31"/>
        <v>0</v>
      </c>
      <c r="CX31" s="1002">
        <f t="shared" si="31"/>
        <v>107618783</v>
      </c>
      <c r="CY31" s="1002">
        <f t="shared" si="31"/>
        <v>0</v>
      </c>
      <c r="CZ31" s="1002">
        <f t="shared" si="31"/>
        <v>0</v>
      </c>
      <c r="DA31" s="1002">
        <f t="shared" si="31"/>
        <v>0</v>
      </c>
      <c r="DB31" s="1002">
        <f t="shared" si="31"/>
        <v>0</v>
      </c>
      <c r="DF31" s="1082"/>
      <c r="DG31" s="1082"/>
      <c r="DH31" s="1080"/>
    </row>
    <row r="32" spans="1:112" ht="39.75" hidden="1" customHeight="1" x14ac:dyDescent="0.25">
      <c r="A32" s="1495" t="s">
        <v>4465</v>
      </c>
      <c r="B32" s="1492" t="s">
        <v>4307</v>
      </c>
      <c r="C32" s="1058" t="s">
        <v>4337</v>
      </c>
      <c r="D32" s="1008" t="s">
        <v>4574</v>
      </c>
      <c r="E32" s="1067">
        <v>410</v>
      </c>
      <c r="F32" s="1061" t="s">
        <v>3350</v>
      </c>
      <c r="G32" s="1002">
        <f t="shared" si="23"/>
        <v>55000000</v>
      </c>
      <c r="H32" s="1002"/>
      <c r="I32" s="1002"/>
      <c r="J32" s="1002"/>
      <c r="K32" s="1002"/>
      <c r="L32" s="1002"/>
      <c r="M32" s="1002"/>
      <c r="N32" s="1002"/>
      <c r="O32" s="1002"/>
      <c r="P32" s="1002"/>
      <c r="Q32" s="1002"/>
      <c r="R32" s="1002"/>
      <c r="S32" s="1002"/>
      <c r="T32" s="1002"/>
      <c r="U32" s="1002">
        <v>55000000</v>
      </c>
      <c r="V32" s="1002"/>
      <c r="W32" s="1002"/>
      <c r="X32" s="1002"/>
      <c r="Y32" s="1002"/>
      <c r="AA32" s="1005">
        <f t="shared" si="1"/>
        <v>0</v>
      </c>
      <c r="AB32" s="1002">
        <f t="shared" si="24"/>
        <v>0</v>
      </c>
      <c r="AC32" s="1002"/>
      <c r="AD32" s="1002"/>
      <c r="AE32" s="1002"/>
      <c r="AF32" s="1002"/>
      <c r="AG32" s="1002"/>
      <c r="AH32" s="1002"/>
      <c r="AI32" s="1002"/>
      <c r="AJ32" s="1002"/>
      <c r="AK32" s="1002"/>
      <c r="AL32" s="1002"/>
      <c r="AM32" s="1002"/>
      <c r="AN32" s="1002"/>
      <c r="AO32" s="1002"/>
      <c r="AP32" s="1002"/>
      <c r="AQ32" s="1002"/>
      <c r="AR32" s="1002"/>
      <c r="AS32" s="1002"/>
      <c r="AT32" s="1002"/>
      <c r="AU32" s="1005">
        <f t="shared" si="3"/>
        <v>1</v>
      </c>
      <c r="AV32" s="1002">
        <f t="shared" si="25"/>
        <v>55000000</v>
      </c>
      <c r="AW32" s="1002">
        <f t="shared" si="35"/>
        <v>0</v>
      </c>
      <c r="AX32" s="1002">
        <f t="shared" si="35"/>
        <v>0</v>
      </c>
      <c r="AY32" s="1002">
        <f t="shared" si="33"/>
        <v>0</v>
      </c>
      <c r="AZ32" s="1002">
        <f t="shared" si="26"/>
        <v>0</v>
      </c>
      <c r="BA32" s="1002">
        <f t="shared" si="26"/>
        <v>0</v>
      </c>
      <c r="BB32" s="1002">
        <f t="shared" si="26"/>
        <v>0</v>
      </c>
      <c r="BC32" s="1002">
        <f t="shared" si="26"/>
        <v>0</v>
      </c>
      <c r="BD32" s="1002">
        <f t="shared" si="26"/>
        <v>0</v>
      </c>
      <c r="BE32" s="1002">
        <f t="shared" si="26"/>
        <v>0</v>
      </c>
      <c r="BF32" s="1002">
        <f t="shared" si="26"/>
        <v>0</v>
      </c>
      <c r="BG32" s="1002">
        <f t="shared" si="26"/>
        <v>0</v>
      </c>
      <c r="BH32" s="1002">
        <f t="shared" si="26"/>
        <v>0</v>
      </c>
      <c r="BI32" s="1002">
        <f t="shared" si="26"/>
        <v>0</v>
      </c>
      <c r="BJ32" s="1002">
        <f t="shared" si="26"/>
        <v>55000000</v>
      </c>
      <c r="BK32" s="1002">
        <f t="shared" si="26"/>
        <v>0</v>
      </c>
      <c r="BL32" s="1002"/>
      <c r="BM32" s="1002"/>
      <c r="BN32" s="1002">
        <f t="shared" si="27"/>
        <v>0</v>
      </c>
      <c r="BO32" s="1005">
        <f t="shared" si="8"/>
        <v>0</v>
      </c>
      <c r="BP32" s="1002">
        <f t="shared" si="28"/>
        <v>0</v>
      </c>
      <c r="BQ32" s="1002"/>
      <c r="BR32" s="1002"/>
      <c r="BS32" s="1002"/>
      <c r="BT32" s="1002"/>
      <c r="BU32" s="1002"/>
      <c r="BV32" s="1002"/>
      <c r="BW32" s="1002"/>
      <c r="BX32" s="1002"/>
      <c r="BY32" s="1002"/>
      <c r="BZ32" s="1002"/>
      <c r="CA32" s="1002"/>
      <c r="CB32" s="1002"/>
      <c r="CC32" s="1002"/>
      <c r="CD32" s="1002"/>
      <c r="CE32" s="1002"/>
      <c r="CF32" s="1002"/>
      <c r="CG32" s="1002"/>
      <c r="CH32" s="1002"/>
      <c r="CI32" s="1005">
        <f t="shared" si="10"/>
        <v>1</v>
      </c>
      <c r="CJ32" s="1002">
        <f t="shared" si="29"/>
        <v>55000000</v>
      </c>
      <c r="CK32" s="1002">
        <f t="shared" si="36"/>
        <v>0</v>
      </c>
      <c r="CL32" s="1002">
        <f t="shared" si="36"/>
        <v>0</v>
      </c>
      <c r="CM32" s="1002">
        <f t="shared" si="30"/>
        <v>0</v>
      </c>
      <c r="CN32" s="1002">
        <f t="shared" si="30"/>
        <v>0</v>
      </c>
      <c r="CO32" s="1002">
        <f t="shared" si="30"/>
        <v>0</v>
      </c>
      <c r="CP32" s="1002">
        <f t="shared" si="30"/>
        <v>0</v>
      </c>
      <c r="CQ32" s="1002">
        <f t="shared" si="34"/>
        <v>0</v>
      </c>
      <c r="CR32" s="1002">
        <f t="shared" si="34"/>
        <v>0</v>
      </c>
      <c r="CS32" s="1002">
        <f t="shared" si="34"/>
        <v>0</v>
      </c>
      <c r="CT32" s="1002">
        <f t="shared" si="31"/>
        <v>0</v>
      </c>
      <c r="CU32" s="1002">
        <f t="shared" si="31"/>
        <v>0</v>
      </c>
      <c r="CV32" s="1002">
        <f t="shared" si="31"/>
        <v>0</v>
      </c>
      <c r="CW32" s="1002">
        <f t="shared" ref="CW32:CZ46" si="37">+T32-CC32</f>
        <v>0</v>
      </c>
      <c r="CX32" s="1002">
        <f t="shared" si="37"/>
        <v>55000000</v>
      </c>
      <c r="CY32" s="1002">
        <f t="shared" si="37"/>
        <v>0</v>
      </c>
      <c r="CZ32" s="1002">
        <f t="shared" si="37"/>
        <v>0</v>
      </c>
      <c r="DA32" s="1002">
        <f t="shared" si="31"/>
        <v>0</v>
      </c>
      <c r="DB32" s="1002">
        <f t="shared" ref="DB32:DB46" si="38">+Y32-CH32</f>
        <v>0</v>
      </c>
      <c r="DF32" s="1082"/>
      <c r="DG32" s="1082"/>
      <c r="DH32" s="1080"/>
    </row>
    <row r="33" spans="1:112" ht="39" hidden="1" customHeight="1" x14ac:dyDescent="0.25">
      <c r="A33" s="1495"/>
      <c r="B33" s="1493"/>
      <c r="C33" s="1058" t="s">
        <v>4338</v>
      </c>
      <c r="D33" s="1008" t="s">
        <v>4494</v>
      </c>
      <c r="E33" s="1034">
        <v>410</v>
      </c>
      <c r="F33" s="1061" t="s">
        <v>3350</v>
      </c>
      <c r="G33" s="1002">
        <f t="shared" si="23"/>
        <v>50000000</v>
      </c>
      <c r="H33" s="1002"/>
      <c r="I33" s="1002"/>
      <c r="J33" s="1002"/>
      <c r="K33" s="1002"/>
      <c r="L33" s="1002"/>
      <c r="M33" s="1002"/>
      <c r="N33" s="1002"/>
      <c r="O33" s="1002"/>
      <c r="P33" s="1002"/>
      <c r="Q33" s="1002"/>
      <c r="R33" s="1002"/>
      <c r="S33" s="1002"/>
      <c r="T33" s="1002"/>
      <c r="U33" s="1002">
        <v>50000000</v>
      </c>
      <c r="V33" s="1002"/>
      <c r="W33" s="1002"/>
      <c r="X33" s="1002"/>
      <c r="Y33" s="1002"/>
      <c r="AA33" s="1005">
        <f t="shared" si="1"/>
        <v>0</v>
      </c>
      <c r="AB33" s="1002">
        <f t="shared" si="24"/>
        <v>0</v>
      </c>
      <c r="AC33" s="1002"/>
      <c r="AD33" s="1002"/>
      <c r="AE33" s="1002"/>
      <c r="AF33" s="1002"/>
      <c r="AG33" s="1002"/>
      <c r="AH33" s="1002"/>
      <c r="AI33" s="1002"/>
      <c r="AJ33" s="1002"/>
      <c r="AK33" s="1002"/>
      <c r="AL33" s="1002"/>
      <c r="AM33" s="1002"/>
      <c r="AN33" s="1002"/>
      <c r="AO33" s="1002"/>
      <c r="AP33" s="1002"/>
      <c r="AQ33" s="1002"/>
      <c r="AR33" s="1002"/>
      <c r="AS33" s="1002"/>
      <c r="AT33" s="1002"/>
      <c r="AU33" s="1005">
        <f t="shared" si="3"/>
        <v>1</v>
      </c>
      <c r="AV33" s="1002">
        <f t="shared" si="25"/>
        <v>50000000</v>
      </c>
      <c r="AW33" s="1002">
        <f t="shared" si="35"/>
        <v>0</v>
      </c>
      <c r="AX33" s="1002">
        <f t="shared" si="35"/>
        <v>0</v>
      </c>
      <c r="AY33" s="1002">
        <f t="shared" si="33"/>
        <v>0</v>
      </c>
      <c r="AZ33" s="1002">
        <f t="shared" si="26"/>
        <v>0</v>
      </c>
      <c r="BA33" s="1002">
        <f t="shared" si="26"/>
        <v>0</v>
      </c>
      <c r="BB33" s="1002">
        <f t="shared" si="26"/>
        <v>0</v>
      </c>
      <c r="BC33" s="1002">
        <f t="shared" si="26"/>
        <v>0</v>
      </c>
      <c r="BD33" s="1002">
        <f t="shared" si="26"/>
        <v>0</v>
      </c>
      <c r="BE33" s="1002">
        <f t="shared" si="26"/>
        <v>0</v>
      </c>
      <c r="BF33" s="1002">
        <f t="shared" si="26"/>
        <v>0</v>
      </c>
      <c r="BG33" s="1002">
        <f t="shared" si="26"/>
        <v>0</v>
      </c>
      <c r="BH33" s="1002">
        <f t="shared" si="26"/>
        <v>0</v>
      </c>
      <c r="BI33" s="1002">
        <f t="shared" si="26"/>
        <v>0</v>
      </c>
      <c r="BJ33" s="1002">
        <f t="shared" si="26"/>
        <v>50000000</v>
      </c>
      <c r="BK33" s="1002">
        <f t="shared" si="26"/>
        <v>0</v>
      </c>
      <c r="BL33" s="1002"/>
      <c r="BM33" s="1002"/>
      <c r="BN33" s="1002">
        <f t="shared" si="27"/>
        <v>0</v>
      </c>
      <c r="BO33" s="1005">
        <f t="shared" si="8"/>
        <v>0</v>
      </c>
      <c r="BP33" s="1002">
        <f t="shared" si="28"/>
        <v>0</v>
      </c>
      <c r="BQ33" s="1002"/>
      <c r="BR33" s="1002"/>
      <c r="BS33" s="1002"/>
      <c r="BT33" s="1002"/>
      <c r="BU33" s="1002"/>
      <c r="BV33" s="1002"/>
      <c r="BW33" s="1002"/>
      <c r="BX33" s="1002"/>
      <c r="BY33" s="1002"/>
      <c r="BZ33" s="1002"/>
      <c r="CA33" s="1002"/>
      <c r="CB33" s="1002"/>
      <c r="CC33" s="1002"/>
      <c r="CD33" s="1002"/>
      <c r="CE33" s="1002"/>
      <c r="CF33" s="1002"/>
      <c r="CG33" s="1002"/>
      <c r="CH33" s="1002"/>
      <c r="CI33" s="1005">
        <f t="shared" si="10"/>
        <v>1</v>
      </c>
      <c r="CJ33" s="1002">
        <f t="shared" si="29"/>
        <v>50000000</v>
      </c>
      <c r="CK33" s="1002">
        <f t="shared" si="36"/>
        <v>0</v>
      </c>
      <c r="CL33" s="1002">
        <f t="shared" si="36"/>
        <v>0</v>
      </c>
      <c r="CM33" s="1002">
        <f t="shared" si="30"/>
        <v>0</v>
      </c>
      <c r="CN33" s="1002">
        <f t="shared" si="30"/>
        <v>0</v>
      </c>
      <c r="CO33" s="1002">
        <f t="shared" si="30"/>
        <v>0</v>
      </c>
      <c r="CP33" s="1002">
        <f t="shared" si="30"/>
        <v>0</v>
      </c>
      <c r="CQ33" s="1002">
        <f t="shared" si="34"/>
        <v>0</v>
      </c>
      <c r="CR33" s="1002">
        <f t="shared" si="34"/>
        <v>0</v>
      </c>
      <c r="CS33" s="1002">
        <f t="shared" si="34"/>
        <v>0</v>
      </c>
      <c r="CT33" s="1002">
        <f t="shared" si="31"/>
        <v>0</v>
      </c>
      <c r="CU33" s="1002">
        <f t="shared" si="31"/>
        <v>0</v>
      </c>
      <c r="CV33" s="1002">
        <f t="shared" si="31"/>
        <v>0</v>
      </c>
      <c r="CW33" s="1002">
        <f t="shared" si="37"/>
        <v>0</v>
      </c>
      <c r="CX33" s="1002">
        <f t="shared" si="37"/>
        <v>50000000</v>
      </c>
      <c r="CY33" s="1002">
        <f t="shared" si="37"/>
        <v>0</v>
      </c>
      <c r="CZ33" s="1002">
        <f t="shared" si="37"/>
        <v>0</v>
      </c>
      <c r="DA33" s="1002">
        <f t="shared" si="31"/>
        <v>0</v>
      </c>
      <c r="DB33" s="1002">
        <f t="shared" si="38"/>
        <v>0</v>
      </c>
      <c r="DF33" s="1082"/>
      <c r="DG33" s="1082"/>
      <c r="DH33" s="1080"/>
    </row>
    <row r="34" spans="1:112" ht="35.25" hidden="1" customHeight="1" x14ac:dyDescent="0.25">
      <c r="A34" s="1495"/>
      <c r="B34" s="1493"/>
      <c r="C34" s="1058" t="s">
        <v>4339</v>
      </c>
      <c r="D34" s="1008" t="s">
        <v>4575</v>
      </c>
      <c r="E34" s="1034">
        <v>410</v>
      </c>
      <c r="F34" s="1061" t="s">
        <v>3350</v>
      </c>
      <c r="G34" s="1002">
        <f t="shared" si="23"/>
        <v>40000000</v>
      </c>
      <c r="H34" s="1002"/>
      <c r="I34" s="1002"/>
      <c r="J34" s="1002"/>
      <c r="K34" s="1002"/>
      <c r="L34" s="1002"/>
      <c r="M34" s="1002"/>
      <c r="N34" s="1002"/>
      <c r="O34" s="1002"/>
      <c r="P34" s="1002"/>
      <c r="Q34" s="1002"/>
      <c r="R34" s="1002"/>
      <c r="S34" s="1002"/>
      <c r="T34" s="1002"/>
      <c r="U34" s="1002">
        <v>40000000</v>
      </c>
      <c r="V34" s="1002"/>
      <c r="W34" s="1002"/>
      <c r="X34" s="1002"/>
      <c r="Y34" s="1002"/>
      <c r="AA34" s="1005">
        <f t="shared" si="1"/>
        <v>0</v>
      </c>
      <c r="AB34" s="1002">
        <f t="shared" si="24"/>
        <v>0</v>
      </c>
      <c r="AC34" s="1002"/>
      <c r="AD34" s="1002"/>
      <c r="AE34" s="1002"/>
      <c r="AF34" s="1002"/>
      <c r="AG34" s="1002"/>
      <c r="AH34" s="1002"/>
      <c r="AI34" s="1002"/>
      <c r="AJ34" s="1002"/>
      <c r="AK34" s="1002"/>
      <c r="AL34" s="1002"/>
      <c r="AM34" s="1002"/>
      <c r="AN34" s="1002"/>
      <c r="AO34" s="1002"/>
      <c r="AP34" s="1002"/>
      <c r="AQ34" s="1002"/>
      <c r="AR34" s="1002"/>
      <c r="AS34" s="1002"/>
      <c r="AT34" s="1002"/>
      <c r="AU34" s="1005">
        <f t="shared" si="3"/>
        <v>1</v>
      </c>
      <c r="AV34" s="1002">
        <f t="shared" si="25"/>
        <v>40000000</v>
      </c>
      <c r="AW34" s="1002">
        <f t="shared" si="35"/>
        <v>0</v>
      </c>
      <c r="AX34" s="1002">
        <f t="shared" si="35"/>
        <v>0</v>
      </c>
      <c r="AY34" s="1002">
        <f t="shared" si="33"/>
        <v>0</v>
      </c>
      <c r="AZ34" s="1002">
        <f t="shared" si="26"/>
        <v>0</v>
      </c>
      <c r="BA34" s="1002">
        <f t="shared" si="26"/>
        <v>0</v>
      </c>
      <c r="BB34" s="1002">
        <f t="shared" si="26"/>
        <v>0</v>
      </c>
      <c r="BC34" s="1002">
        <f t="shared" si="26"/>
        <v>0</v>
      </c>
      <c r="BD34" s="1002">
        <f t="shared" si="26"/>
        <v>0</v>
      </c>
      <c r="BE34" s="1002">
        <f t="shared" si="26"/>
        <v>0</v>
      </c>
      <c r="BF34" s="1002">
        <f t="shared" si="26"/>
        <v>0</v>
      </c>
      <c r="BG34" s="1002">
        <f t="shared" si="26"/>
        <v>0</v>
      </c>
      <c r="BH34" s="1002">
        <f t="shared" si="26"/>
        <v>0</v>
      </c>
      <c r="BI34" s="1002">
        <f t="shared" si="26"/>
        <v>0</v>
      </c>
      <c r="BJ34" s="1002">
        <f t="shared" si="26"/>
        <v>40000000</v>
      </c>
      <c r="BK34" s="1002">
        <f t="shared" si="26"/>
        <v>0</v>
      </c>
      <c r="BL34" s="1002"/>
      <c r="BM34" s="1002"/>
      <c r="BN34" s="1002">
        <f t="shared" si="27"/>
        <v>0</v>
      </c>
      <c r="BO34" s="1005">
        <f t="shared" si="8"/>
        <v>0</v>
      </c>
      <c r="BP34" s="1002">
        <f t="shared" si="28"/>
        <v>0</v>
      </c>
      <c r="BQ34" s="1002"/>
      <c r="BR34" s="1002"/>
      <c r="BS34" s="1002"/>
      <c r="BT34" s="1002"/>
      <c r="BU34" s="1002"/>
      <c r="BV34" s="1002"/>
      <c r="BW34" s="1002"/>
      <c r="BX34" s="1002"/>
      <c r="BY34" s="1002"/>
      <c r="BZ34" s="1002"/>
      <c r="CA34" s="1002"/>
      <c r="CB34" s="1002"/>
      <c r="CC34" s="1002"/>
      <c r="CD34" s="1002"/>
      <c r="CE34" s="1002"/>
      <c r="CF34" s="1002"/>
      <c r="CG34" s="1002"/>
      <c r="CH34" s="1002"/>
      <c r="CI34" s="1005">
        <f t="shared" si="10"/>
        <v>1</v>
      </c>
      <c r="CJ34" s="1002">
        <f t="shared" si="29"/>
        <v>40000000</v>
      </c>
      <c r="CK34" s="1002">
        <f t="shared" si="36"/>
        <v>0</v>
      </c>
      <c r="CL34" s="1002">
        <f t="shared" si="36"/>
        <v>0</v>
      </c>
      <c r="CM34" s="1002">
        <f t="shared" si="30"/>
        <v>0</v>
      </c>
      <c r="CN34" s="1002">
        <f t="shared" si="30"/>
        <v>0</v>
      </c>
      <c r="CO34" s="1002">
        <f t="shared" si="30"/>
        <v>0</v>
      </c>
      <c r="CP34" s="1002">
        <f t="shared" si="30"/>
        <v>0</v>
      </c>
      <c r="CQ34" s="1002">
        <f t="shared" si="34"/>
        <v>0</v>
      </c>
      <c r="CR34" s="1002">
        <f t="shared" si="34"/>
        <v>0</v>
      </c>
      <c r="CS34" s="1002">
        <f t="shared" si="34"/>
        <v>0</v>
      </c>
      <c r="CT34" s="1002">
        <f t="shared" si="31"/>
        <v>0</v>
      </c>
      <c r="CU34" s="1002">
        <f t="shared" si="31"/>
        <v>0</v>
      </c>
      <c r="CV34" s="1002">
        <f t="shared" si="31"/>
        <v>0</v>
      </c>
      <c r="CW34" s="1002">
        <f t="shared" si="37"/>
        <v>0</v>
      </c>
      <c r="CX34" s="1002">
        <f t="shared" si="37"/>
        <v>40000000</v>
      </c>
      <c r="CY34" s="1002">
        <f t="shared" si="37"/>
        <v>0</v>
      </c>
      <c r="CZ34" s="1002">
        <f t="shared" si="37"/>
        <v>0</v>
      </c>
      <c r="DA34" s="1002">
        <f t="shared" si="31"/>
        <v>0</v>
      </c>
      <c r="DB34" s="1002">
        <f t="shared" si="38"/>
        <v>0</v>
      </c>
      <c r="DF34" s="1082"/>
      <c r="DG34" s="1082"/>
      <c r="DH34" s="1080"/>
    </row>
    <row r="35" spans="1:112" ht="36.75" hidden="1" customHeight="1" x14ac:dyDescent="0.25">
      <c r="A35" s="1495"/>
      <c r="B35" s="1494"/>
      <c r="C35" s="1058" t="s">
        <v>4573</v>
      </c>
      <c r="D35" s="1008" t="s">
        <v>4495</v>
      </c>
      <c r="E35" s="1034">
        <v>410</v>
      </c>
      <c r="F35" s="1061" t="s">
        <v>3350</v>
      </c>
      <c r="G35" s="1002">
        <f t="shared" si="23"/>
        <v>105000000</v>
      </c>
      <c r="H35" s="1002"/>
      <c r="I35" s="1002"/>
      <c r="J35" s="1002"/>
      <c r="K35" s="1002"/>
      <c r="L35" s="1002"/>
      <c r="M35" s="1002"/>
      <c r="N35" s="1002"/>
      <c r="O35" s="1002"/>
      <c r="P35" s="1002"/>
      <c r="Q35" s="1002"/>
      <c r="R35" s="1002"/>
      <c r="S35" s="1002"/>
      <c r="T35" s="1002"/>
      <c r="U35" s="1002">
        <v>105000000</v>
      </c>
      <c r="V35" s="1002"/>
      <c r="W35" s="1002"/>
      <c r="X35" s="1002"/>
      <c r="Y35" s="1002"/>
      <c r="AA35" s="1005">
        <f t="shared" si="1"/>
        <v>1.056E-2</v>
      </c>
      <c r="AB35" s="1002">
        <f t="shared" si="24"/>
        <v>1108800</v>
      </c>
      <c r="AC35" s="1002"/>
      <c r="AD35" s="1002"/>
      <c r="AE35" s="1002"/>
      <c r="AF35" s="1002"/>
      <c r="AG35" s="1002"/>
      <c r="AH35" s="1002"/>
      <c r="AI35" s="1002"/>
      <c r="AJ35" s="1002"/>
      <c r="AK35" s="1002"/>
      <c r="AL35" s="1002"/>
      <c r="AM35" s="1002"/>
      <c r="AN35" s="1002"/>
      <c r="AO35" s="1002"/>
      <c r="AP35" s="1002">
        <f>+'[7]ENERO 2016'!$Y$334</f>
        <v>1108800</v>
      </c>
      <c r="AQ35" s="1002"/>
      <c r="AR35" s="1002"/>
      <c r="AS35" s="1002"/>
      <c r="AT35" s="1002"/>
      <c r="AU35" s="1005">
        <f t="shared" si="3"/>
        <v>0.98943999999999999</v>
      </c>
      <c r="AV35" s="1002">
        <f t="shared" si="25"/>
        <v>103891200</v>
      </c>
      <c r="AW35" s="1002">
        <f t="shared" si="35"/>
        <v>0</v>
      </c>
      <c r="AX35" s="1002">
        <f t="shared" si="35"/>
        <v>0</v>
      </c>
      <c r="AY35" s="1002">
        <f t="shared" si="33"/>
        <v>0</v>
      </c>
      <c r="AZ35" s="1002">
        <f t="shared" si="33"/>
        <v>0</v>
      </c>
      <c r="BA35" s="1002">
        <f t="shared" si="33"/>
        <v>0</v>
      </c>
      <c r="BB35" s="1002">
        <f t="shared" si="33"/>
        <v>0</v>
      </c>
      <c r="BC35" s="1002">
        <f t="shared" si="33"/>
        <v>0</v>
      </c>
      <c r="BD35" s="1002">
        <f t="shared" si="33"/>
        <v>0</v>
      </c>
      <c r="BE35" s="1002">
        <f t="shared" si="33"/>
        <v>0</v>
      </c>
      <c r="BF35" s="1002">
        <f t="shared" si="33"/>
        <v>0</v>
      </c>
      <c r="BG35" s="1002">
        <f t="shared" si="33"/>
        <v>0</v>
      </c>
      <c r="BH35" s="1002">
        <f t="shared" si="33"/>
        <v>0</v>
      </c>
      <c r="BI35" s="1002">
        <f t="shared" si="33"/>
        <v>0</v>
      </c>
      <c r="BJ35" s="1002">
        <f t="shared" si="33"/>
        <v>103891200</v>
      </c>
      <c r="BK35" s="1002">
        <f t="shared" si="33"/>
        <v>0</v>
      </c>
      <c r="BL35" s="1002">
        <f t="shared" si="33"/>
        <v>0</v>
      </c>
      <c r="BM35" s="1002">
        <f t="shared" si="33"/>
        <v>0</v>
      </c>
      <c r="BN35" s="1002">
        <f t="shared" si="33"/>
        <v>0</v>
      </c>
      <c r="BO35" s="1005">
        <f t="shared" si="8"/>
        <v>0</v>
      </c>
      <c r="BP35" s="1002">
        <f t="shared" si="28"/>
        <v>0</v>
      </c>
      <c r="BQ35" s="1002"/>
      <c r="BR35" s="1002"/>
      <c r="BS35" s="1002"/>
      <c r="BT35" s="1002"/>
      <c r="BU35" s="1002"/>
      <c r="BV35" s="1002"/>
      <c r="BW35" s="1002"/>
      <c r="BX35" s="1002"/>
      <c r="BY35" s="1002"/>
      <c r="BZ35" s="1002"/>
      <c r="CA35" s="1002"/>
      <c r="CB35" s="1002"/>
      <c r="CC35" s="1002"/>
      <c r="CD35" s="1002"/>
      <c r="CE35" s="1002"/>
      <c r="CF35" s="1002"/>
      <c r="CG35" s="1002"/>
      <c r="CH35" s="1002"/>
      <c r="CI35" s="1005">
        <f t="shared" si="10"/>
        <v>1</v>
      </c>
      <c r="CJ35" s="1002">
        <f t="shared" si="29"/>
        <v>105000000</v>
      </c>
      <c r="CK35" s="1002">
        <f t="shared" si="36"/>
        <v>0</v>
      </c>
      <c r="CL35" s="1002">
        <f t="shared" si="36"/>
        <v>0</v>
      </c>
      <c r="CM35" s="1002">
        <f t="shared" si="30"/>
        <v>0</v>
      </c>
      <c r="CN35" s="1002">
        <f t="shared" si="30"/>
        <v>0</v>
      </c>
      <c r="CO35" s="1002">
        <f t="shared" si="30"/>
        <v>0</v>
      </c>
      <c r="CP35" s="1002">
        <f t="shared" si="30"/>
        <v>0</v>
      </c>
      <c r="CQ35" s="1002">
        <f t="shared" si="30"/>
        <v>0</v>
      </c>
      <c r="CR35" s="1002">
        <f t="shared" si="30"/>
        <v>0</v>
      </c>
      <c r="CS35" s="1002">
        <f t="shared" si="30"/>
        <v>0</v>
      </c>
      <c r="CT35" s="1002">
        <f t="shared" si="31"/>
        <v>0</v>
      </c>
      <c r="CU35" s="1002">
        <f t="shared" si="31"/>
        <v>0</v>
      </c>
      <c r="CV35" s="1002">
        <f t="shared" si="31"/>
        <v>0</v>
      </c>
      <c r="CW35" s="1002">
        <f t="shared" si="31"/>
        <v>0</v>
      </c>
      <c r="CX35" s="1002">
        <f t="shared" si="31"/>
        <v>105000000</v>
      </c>
      <c r="CY35" s="1002">
        <f t="shared" si="31"/>
        <v>0</v>
      </c>
      <c r="CZ35" s="1002">
        <f t="shared" si="31"/>
        <v>0</v>
      </c>
      <c r="DA35" s="1002">
        <f t="shared" si="31"/>
        <v>0</v>
      </c>
      <c r="DB35" s="1002">
        <f t="shared" si="31"/>
        <v>0</v>
      </c>
      <c r="DF35" s="1082"/>
      <c r="DG35" s="1082"/>
      <c r="DH35" s="1080"/>
    </row>
    <row r="36" spans="1:112" ht="35.25" hidden="1" customHeight="1" x14ac:dyDescent="0.25">
      <c r="A36" s="1495"/>
      <c r="B36" s="1492" t="s">
        <v>4308</v>
      </c>
      <c r="C36" s="1058" t="s">
        <v>4340</v>
      </c>
      <c r="D36" s="1008" t="s">
        <v>4496</v>
      </c>
      <c r="E36" s="1034">
        <v>410</v>
      </c>
      <c r="F36" s="1061" t="s">
        <v>3350</v>
      </c>
      <c r="G36" s="1026">
        <f t="shared" si="23"/>
        <v>280000000</v>
      </c>
      <c r="H36" s="1002"/>
      <c r="I36" s="1002"/>
      <c r="J36" s="1002"/>
      <c r="K36" s="1002"/>
      <c r="L36" s="1002"/>
      <c r="M36" s="1002"/>
      <c r="N36" s="1002"/>
      <c r="O36" s="1002"/>
      <c r="P36" s="1002"/>
      <c r="Q36" s="1002"/>
      <c r="R36" s="1002"/>
      <c r="S36" s="1002">
        <v>280000000</v>
      </c>
      <c r="T36" s="1002"/>
      <c r="U36" s="1002"/>
      <c r="V36" s="1002"/>
      <c r="W36" s="1002"/>
      <c r="X36" s="1002"/>
      <c r="Y36" s="1002"/>
      <c r="AA36" s="1005">
        <f t="shared" si="1"/>
        <v>0</v>
      </c>
      <c r="AB36" s="1002">
        <f t="shared" si="24"/>
        <v>0</v>
      </c>
      <c r="AC36" s="1002"/>
      <c r="AD36" s="1002"/>
      <c r="AE36" s="1002"/>
      <c r="AF36" s="1002"/>
      <c r="AG36" s="1002"/>
      <c r="AH36" s="1002"/>
      <c r="AI36" s="1002"/>
      <c r="AJ36" s="1002"/>
      <c r="AK36" s="1002"/>
      <c r="AL36" s="1002"/>
      <c r="AM36" s="1002"/>
      <c r="AN36" s="1002"/>
      <c r="AO36" s="1002"/>
      <c r="AP36" s="1002"/>
      <c r="AQ36" s="1002"/>
      <c r="AR36" s="1002"/>
      <c r="AS36" s="1002"/>
      <c r="AT36" s="1002"/>
      <c r="AU36" s="1005">
        <f t="shared" si="3"/>
        <v>1</v>
      </c>
      <c r="AV36" s="1002">
        <f t="shared" si="25"/>
        <v>280000000</v>
      </c>
      <c r="AW36" s="1002">
        <f t="shared" si="35"/>
        <v>0</v>
      </c>
      <c r="AX36" s="1002">
        <f t="shared" si="35"/>
        <v>0</v>
      </c>
      <c r="AY36" s="1002">
        <f t="shared" si="33"/>
        <v>0</v>
      </c>
      <c r="AZ36" s="1002">
        <f t="shared" ref="AZ36:BB51" si="39">+K36-AF36</f>
        <v>0</v>
      </c>
      <c r="BA36" s="1002">
        <f t="shared" si="39"/>
        <v>0</v>
      </c>
      <c r="BB36" s="1002">
        <f>+M36-AH36</f>
        <v>0</v>
      </c>
      <c r="BC36" s="1002">
        <f t="shared" ref="BC36:BK51" si="40">+N36-AI36</f>
        <v>0</v>
      </c>
      <c r="BD36" s="1002">
        <f t="shared" si="40"/>
        <v>0</v>
      </c>
      <c r="BE36" s="1002">
        <f t="shared" si="40"/>
        <v>0</v>
      </c>
      <c r="BF36" s="1002">
        <f t="shared" si="40"/>
        <v>0</v>
      </c>
      <c r="BG36" s="1002">
        <f t="shared" si="40"/>
        <v>0</v>
      </c>
      <c r="BH36" s="1002">
        <f t="shared" si="40"/>
        <v>280000000</v>
      </c>
      <c r="BI36" s="1002">
        <f t="shared" si="40"/>
        <v>0</v>
      </c>
      <c r="BJ36" s="1002">
        <f t="shared" si="40"/>
        <v>0</v>
      </c>
      <c r="BK36" s="1002">
        <f t="shared" si="40"/>
        <v>0</v>
      </c>
      <c r="BL36" s="1002"/>
      <c r="BM36" s="1002"/>
      <c r="BN36" s="1002">
        <f t="shared" si="27"/>
        <v>0</v>
      </c>
      <c r="BO36" s="1005">
        <f t="shared" si="8"/>
        <v>0</v>
      </c>
      <c r="BP36" s="1002">
        <f t="shared" si="28"/>
        <v>0</v>
      </c>
      <c r="BQ36" s="1002"/>
      <c r="BR36" s="1002"/>
      <c r="BS36" s="1002"/>
      <c r="BT36" s="1002"/>
      <c r="BU36" s="1002"/>
      <c r="BV36" s="1002"/>
      <c r="BW36" s="1002"/>
      <c r="BX36" s="1002"/>
      <c r="BY36" s="1002"/>
      <c r="BZ36" s="1002"/>
      <c r="CA36" s="1002"/>
      <c r="CB36" s="1002"/>
      <c r="CC36" s="1002"/>
      <c r="CD36" s="1002"/>
      <c r="CE36" s="1002"/>
      <c r="CF36" s="1002"/>
      <c r="CG36" s="1002"/>
      <c r="CH36" s="1002"/>
      <c r="CI36" s="1005">
        <f t="shared" si="10"/>
        <v>1</v>
      </c>
      <c r="CJ36" s="1002">
        <f t="shared" si="29"/>
        <v>280000000</v>
      </c>
      <c r="CK36" s="1002">
        <f t="shared" si="36"/>
        <v>0</v>
      </c>
      <c r="CL36" s="1002">
        <f t="shared" si="36"/>
        <v>0</v>
      </c>
      <c r="CM36" s="1002">
        <f t="shared" si="36"/>
        <v>0</v>
      </c>
      <c r="CN36" s="1002">
        <f t="shared" si="36"/>
        <v>0</v>
      </c>
      <c r="CO36" s="1002">
        <f t="shared" si="36"/>
        <v>0</v>
      </c>
      <c r="CP36" s="1002">
        <f>M36-BV36</f>
        <v>0</v>
      </c>
      <c r="CQ36" s="1002">
        <f t="shared" si="34"/>
        <v>0</v>
      </c>
      <c r="CR36" s="1002">
        <f t="shared" si="34"/>
        <v>0</v>
      </c>
      <c r="CS36" s="1002">
        <f t="shared" si="34"/>
        <v>0</v>
      </c>
      <c r="CT36" s="1002">
        <f t="shared" ref="CT36:CV44" si="41">Q36-BZ36</f>
        <v>0</v>
      </c>
      <c r="CU36" s="1002">
        <f t="shared" si="41"/>
        <v>0</v>
      </c>
      <c r="CV36" s="1002">
        <f t="shared" si="41"/>
        <v>280000000</v>
      </c>
      <c r="CW36" s="1002">
        <f t="shared" si="37"/>
        <v>0</v>
      </c>
      <c r="CX36" s="1002">
        <f t="shared" si="37"/>
        <v>0</v>
      </c>
      <c r="CY36" s="1002">
        <f t="shared" si="37"/>
        <v>0</v>
      </c>
      <c r="CZ36" s="1002">
        <f t="shared" si="37"/>
        <v>0</v>
      </c>
      <c r="DA36" s="1002">
        <f t="shared" ref="DA36:DB55" si="42">X36-CG36</f>
        <v>0</v>
      </c>
      <c r="DB36" s="1002">
        <f t="shared" si="38"/>
        <v>0</v>
      </c>
      <c r="DF36" s="1082"/>
      <c r="DG36" s="1082"/>
      <c r="DH36" s="1080"/>
    </row>
    <row r="37" spans="1:112" ht="33.75" hidden="1" customHeight="1" x14ac:dyDescent="0.25">
      <c r="A37" s="1495"/>
      <c r="B37" s="1493"/>
      <c r="C37" s="1058" t="s">
        <v>4341</v>
      </c>
      <c r="D37" s="1008" t="s">
        <v>4497</v>
      </c>
      <c r="E37" s="1034">
        <v>410</v>
      </c>
      <c r="F37" s="1061" t="s">
        <v>4500</v>
      </c>
      <c r="G37" s="1002">
        <f t="shared" si="23"/>
        <v>190627198</v>
      </c>
      <c r="H37" s="1002"/>
      <c r="I37" s="1002"/>
      <c r="J37" s="1002"/>
      <c r="K37" s="1002"/>
      <c r="L37" s="1002"/>
      <c r="M37" s="1002"/>
      <c r="N37" s="1002"/>
      <c r="O37" s="1002"/>
      <c r="P37" s="1002"/>
      <c r="Q37" s="1002"/>
      <c r="R37" s="1002"/>
      <c r="S37" s="1002">
        <v>7696735</v>
      </c>
      <c r="T37" s="1002"/>
      <c r="U37" s="1002">
        <v>147930463</v>
      </c>
      <c r="V37" s="1002"/>
      <c r="W37" s="1002"/>
      <c r="X37" s="1002"/>
      <c r="Y37" s="1002">
        <v>35000000</v>
      </c>
      <c r="AA37" s="1005">
        <f t="shared" si="1"/>
        <v>0</v>
      </c>
      <c r="AB37" s="1002">
        <f t="shared" si="24"/>
        <v>0</v>
      </c>
      <c r="AC37" s="1002"/>
      <c r="AD37" s="1002"/>
      <c r="AE37" s="1002"/>
      <c r="AF37" s="1002"/>
      <c r="AG37" s="1002"/>
      <c r="AH37" s="1002"/>
      <c r="AI37" s="1002"/>
      <c r="AJ37" s="1002"/>
      <c r="AK37" s="1002"/>
      <c r="AL37" s="1002"/>
      <c r="AM37" s="1002"/>
      <c r="AN37" s="1002"/>
      <c r="AO37" s="1002"/>
      <c r="AP37" s="1002"/>
      <c r="AQ37" s="1002"/>
      <c r="AR37" s="1002"/>
      <c r="AS37" s="1002"/>
      <c r="AT37" s="1002"/>
      <c r="AU37" s="1005">
        <f t="shared" si="3"/>
        <v>1</v>
      </c>
      <c r="AV37" s="1002">
        <f t="shared" si="25"/>
        <v>190627198</v>
      </c>
      <c r="AW37" s="1002">
        <f t="shared" si="35"/>
        <v>0</v>
      </c>
      <c r="AX37" s="1002">
        <f t="shared" si="35"/>
        <v>0</v>
      </c>
      <c r="AY37" s="1002">
        <f t="shared" si="33"/>
        <v>0</v>
      </c>
      <c r="AZ37" s="1002">
        <f t="shared" si="39"/>
        <v>0</v>
      </c>
      <c r="BA37" s="1002">
        <f t="shared" si="39"/>
        <v>0</v>
      </c>
      <c r="BB37" s="1002">
        <f t="shared" si="39"/>
        <v>0</v>
      </c>
      <c r="BC37" s="1002">
        <f t="shared" si="40"/>
        <v>0</v>
      </c>
      <c r="BD37" s="1002">
        <f>+O37-AJ37</f>
        <v>0</v>
      </c>
      <c r="BE37" s="1002">
        <f t="shared" si="40"/>
        <v>0</v>
      </c>
      <c r="BF37" s="1002">
        <f t="shared" si="40"/>
        <v>0</v>
      </c>
      <c r="BG37" s="1002">
        <f t="shared" si="40"/>
        <v>0</v>
      </c>
      <c r="BH37" s="1002">
        <f t="shared" si="40"/>
        <v>7696735</v>
      </c>
      <c r="BI37" s="1002">
        <f t="shared" si="40"/>
        <v>0</v>
      </c>
      <c r="BJ37" s="1002">
        <f t="shared" si="40"/>
        <v>147930463</v>
      </c>
      <c r="BK37" s="1002">
        <f t="shared" si="40"/>
        <v>0</v>
      </c>
      <c r="BL37" s="1002"/>
      <c r="BM37" s="1002"/>
      <c r="BN37" s="1002">
        <f t="shared" si="27"/>
        <v>35000000</v>
      </c>
      <c r="BO37" s="1005">
        <f t="shared" si="8"/>
        <v>0</v>
      </c>
      <c r="BP37" s="1002">
        <f t="shared" si="28"/>
        <v>0</v>
      </c>
      <c r="BQ37" s="1002"/>
      <c r="BR37" s="1002"/>
      <c r="BS37" s="1002"/>
      <c r="BT37" s="1002"/>
      <c r="BU37" s="1002"/>
      <c r="BV37" s="1002"/>
      <c r="BW37" s="1002"/>
      <c r="BX37" s="1002"/>
      <c r="BY37" s="1002"/>
      <c r="BZ37" s="1002"/>
      <c r="CA37" s="1002"/>
      <c r="CB37" s="1002"/>
      <c r="CC37" s="1002"/>
      <c r="CD37" s="1002"/>
      <c r="CE37" s="1002"/>
      <c r="CF37" s="1002"/>
      <c r="CG37" s="1002"/>
      <c r="CH37" s="1002"/>
      <c r="CI37" s="1005">
        <f t="shared" si="10"/>
        <v>1</v>
      </c>
      <c r="CJ37" s="1002">
        <f t="shared" si="29"/>
        <v>190627198</v>
      </c>
      <c r="CK37" s="1002">
        <f t="shared" si="36"/>
        <v>0</v>
      </c>
      <c r="CL37" s="1002">
        <f t="shared" si="36"/>
        <v>0</v>
      </c>
      <c r="CM37" s="1002">
        <f t="shared" si="36"/>
        <v>0</v>
      </c>
      <c r="CN37" s="1002">
        <f t="shared" si="36"/>
        <v>0</v>
      </c>
      <c r="CO37" s="1002">
        <f t="shared" si="36"/>
        <v>0</v>
      </c>
      <c r="CP37" s="1002">
        <f t="shared" si="36"/>
        <v>0</v>
      </c>
      <c r="CQ37" s="1002">
        <f t="shared" ref="CQ37:CV47" si="43">+N37-BW37</f>
        <v>0</v>
      </c>
      <c r="CR37" s="1002">
        <f t="shared" si="43"/>
        <v>0</v>
      </c>
      <c r="CS37" s="1002">
        <f t="shared" si="43"/>
        <v>0</v>
      </c>
      <c r="CT37" s="1002">
        <f t="shared" si="41"/>
        <v>0</v>
      </c>
      <c r="CU37" s="1002">
        <f t="shared" si="41"/>
        <v>0</v>
      </c>
      <c r="CV37" s="1002">
        <f t="shared" si="41"/>
        <v>7696735</v>
      </c>
      <c r="CW37" s="1002">
        <f t="shared" si="37"/>
        <v>0</v>
      </c>
      <c r="CX37" s="1002">
        <f t="shared" si="37"/>
        <v>147930463</v>
      </c>
      <c r="CY37" s="1002">
        <f t="shared" si="37"/>
        <v>0</v>
      </c>
      <c r="CZ37" s="1002">
        <f t="shared" si="37"/>
        <v>0</v>
      </c>
      <c r="DA37" s="1002">
        <f t="shared" si="42"/>
        <v>0</v>
      </c>
      <c r="DB37" s="1002">
        <f t="shared" si="38"/>
        <v>35000000</v>
      </c>
      <c r="DF37" s="1082"/>
      <c r="DG37" s="1082"/>
      <c r="DH37" s="1080"/>
    </row>
    <row r="38" spans="1:112" ht="44.25" hidden="1" customHeight="1" x14ac:dyDescent="0.25">
      <c r="A38" s="1495"/>
      <c r="B38" s="1493"/>
      <c r="C38" s="1058" t="s">
        <v>4342</v>
      </c>
      <c r="D38" s="1008" t="s">
        <v>4498</v>
      </c>
      <c r="E38" s="1034">
        <v>410</v>
      </c>
      <c r="F38" s="1061" t="s">
        <v>3350</v>
      </c>
      <c r="G38" s="1002">
        <f t="shared" si="23"/>
        <v>100000000</v>
      </c>
      <c r="H38" s="1002"/>
      <c r="I38" s="1002"/>
      <c r="J38" s="1002"/>
      <c r="K38" s="1002"/>
      <c r="L38" s="1002"/>
      <c r="M38" s="1002"/>
      <c r="N38" s="1002"/>
      <c r="O38" s="1002"/>
      <c r="P38" s="1002"/>
      <c r="Q38" s="1002"/>
      <c r="R38" s="1002"/>
      <c r="S38" s="1002">
        <v>100000000</v>
      </c>
      <c r="T38" s="1002"/>
      <c r="U38" s="1002"/>
      <c r="V38" s="1002"/>
      <c r="W38" s="1002"/>
      <c r="X38" s="1002"/>
      <c r="Y38" s="1002"/>
      <c r="AA38" s="1005">
        <f t="shared" si="1"/>
        <v>1</v>
      </c>
      <c r="AB38" s="1002">
        <f t="shared" si="24"/>
        <v>100000000</v>
      </c>
      <c r="AC38" s="1002"/>
      <c r="AD38" s="1002"/>
      <c r="AE38" s="1002"/>
      <c r="AF38" s="1002"/>
      <c r="AG38" s="1002"/>
      <c r="AH38" s="1002"/>
      <c r="AI38" s="1002"/>
      <c r="AJ38" s="1002"/>
      <c r="AK38" s="1002"/>
      <c r="AL38" s="1002"/>
      <c r="AM38" s="1002"/>
      <c r="AN38" s="1002">
        <f>+'[7]ENERO 2016'!$W$352</f>
        <v>100000000</v>
      </c>
      <c r="AO38" s="1002"/>
      <c r="AP38" s="1002"/>
      <c r="AQ38" s="1002"/>
      <c r="AR38" s="1002"/>
      <c r="AS38" s="1002"/>
      <c r="AT38" s="1002"/>
      <c r="AU38" s="1005">
        <f t="shared" si="3"/>
        <v>0</v>
      </c>
      <c r="AV38" s="1002">
        <f t="shared" si="25"/>
        <v>0</v>
      </c>
      <c r="AW38" s="1002">
        <f t="shared" si="35"/>
        <v>0</v>
      </c>
      <c r="AX38" s="1002">
        <f t="shared" si="35"/>
        <v>0</v>
      </c>
      <c r="AY38" s="1002">
        <f t="shared" si="33"/>
        <v>0</v>
      </c>
      <c r="AZ38" s="1002">
        <f t="shared" si="39"/>
        <v>0</v>
      </c>
      <c r="BA38" s="1002">
        <f t="shared" si="39"/>
        <v>0</v>
      </c>
      <c r="BB38" s="1002">
        <f t="shared" si="39"/>
        <v>0</v>
      </c>
      <c r="BC38" s="1002">
        <f t="shared" si="40"/>
        <v>0</v>
      </c>
      <c r="BD38" s="1002">
        <f>+O38-AJ38</f>
        <v>0</v>
      </c>
      <c r="BE38" s="1002">
        <f t="shared" si="40"/>
        <v>0</v>
      </c>
      <c r="BF38" s="1002">
        <f t="shared" si="40"/>
        <v>0</v>
      </c>
      <c r="BG38" s="1002">
        <f t="shared" si="40"/>
        <v>0</v>
      </c>
      <c r="BH38" s="1002">
        <f t="shared" si="40"/>
        <v>0</v>
      </c>
      <c r="BI38" s="1002">
        <f t="shared" si="40"/>
        <v>0</v>
      </c>
      <c r="BJ38" s="1002">
        <f t="shared" si="40"/>
        <v>0</v>
      </c>
      <c r="BK38" s="1002">
        <f t="shared" si="40"/>
        <v>0</v>
      </c>
      <c r="BL38" s="1002"/>
      <c r="BM38" s="1002"/>
      <c r="BN38" s="1002">
        <f t="shared" si="27"/>
        <v>0</v>
      </c>
      <c r="BO38" s="1005">
        <f t="shared" si="8"/>
        <v>0</v>
      </c>
      <c r="BP38" s="1002">
        <f t="shared" si="28"/>
        <v>0</v>
      </c>
      <c r="BQ38" s="1002"/>
      <c r="BR38" s="1002"/>
      <c r="BS38" s="1002"/>
      <c r="BT38" s="1002"/>
      <c r="BU38" s="1002"/>
      <c r="BV38" s="1002"/>
      <c r="BW38" s="1002"/>
      <c r="BX38" s="1002"/>
      <c r="BY38" s="1002"/>
      <c r="BZ38" s="1002"/>
      <c r="CA38" s="1002"/>
      <c r="CB38" s="1002"/>
      <c r="CC38" s="1002"/>
      <c r="CD38" s="1002"/>
      <c r="CE38" s="1002"/>
      <c r="CF38" s="1002"/>
      <c r="CG38" s="1002"/>
      <c r="CH38" s="1002"/>
      <c r="CI38" s="1005">
        <f t="shared" si="10"/>
        <v>1</v>
      </c>
      <c r="CJ38" s="1002">
        <f t="shared" si="29"/>
        <v>100000000</v>
      </c>
      <c r="CK38" s="1002">
        <f t="shared" si="36"/>
        <v>0</v>
      </c>
      <c r="CL38" s="1002">
        <f t="shared" si="36"/>
        <v>0</v>
      </c>
      <c r="CM38" s="1002">
        <f t="shared" si="36"/>
        <v>0</v>
      </c>
      <c r="CN38" s="1002">
        <f t="shared" si="36"/>
        <v>0</v>
      </c>
      <c r="CO38" s="1002">
        <f t="shared" si="36"/>
        <v>0</v>
      </c>
      <c r="CP38" s="1002">
        <f t="shared" si="36"/>
        <v>0</v>
      </c>
      <c r="CQ38" s="1002">
        <f t="shared" si="43"/>
        <v>0</v>
      </c>
      <c r="CR38" s="1002">
        <f t="shared" si="43"/>
        <v>0</v>
      </c>
      <c r="CS38" s="1002">
        <f t="shared" si="43"/>
        <v>0</v>
      </c>
      <c r="CT38" s="1002">
        <f t="shared" si="41"/>
        <v>0</v>
      </c>
      <c r="CU38" s="1002">
        <f t="shared" si="41"/>
        <v>0</v>
      </c>
      <c r="CV38" s="1002">
        <f t="shared" si="41"/>
        <v>100000000</v>
      </c>
      <c r="CW38" s="1002">
        <f t="shared" si="37"/>
        <v>0</v>
      </c>
      <c r="CX38" s="1002">
        <f t="shared" si="37"/>
        <v>0</v>
      </c>
      <c r="CY38" s="1002">
        <f t="shared" si="37"/>
        <v>0</v>
      </c>
      <c r="CZ38" s="1002">
        <f t="shared" si="37"/>
        <v>0</v>
      </c>
      <c r="DA38" s="1002">
        <f t="shared" si="42"/>
        <v>0</v>
      </c>
      <c r="DB38" s="1002">
        <f t="shared" si="38"/>
        <v>0</v>
      </c>
      <c r="DF38" s="1082"/>
      <c r="DG38" s="1082"/>
      <c r="DH38" s="1080"/>
    </row>
    <row r="39" spans="1:112" ht="36.75" hidden="1" customHeight="1" x14ac:dyDescent="0.25">
      <c r="A39" s="1495"/>
      <c r="B39" s="1494"/>
      <c r="C39" s="1058" t="s">
        <v>4343</v>
      </c>
      <c r="D39" s="1008" t="s">
        <v>4499</v>
      </c>
      <c r="E39" s="1034">
        <v>410</v>
      </c>
      <c r="F39" s="1061" t="s">
        <v>4451</v>
      </c>
      <c r="G39" s="1002">
        <f t="shared" si="23"/>
        <v>5000000</v>
      </c>
      <c r="H39" s="1002"/>
      <c r="I39" s="1002"/>
      <c r="J39" s="1002"/>
      <c r="K39" s="1002"/>
      <c r="L39" s="1002"/>
      <c r="M39" s="1002"/>
      <c r="N39" s="1002"/>
      <c r="O39" s="1002"/>
      <c r="P39" s="1002"/>
      <c r="Q39" s="1002"/>
      <c r="R39" s="1002"/>
      <c r="S39" s="1002"/>
      <c r="T39" s="1002"/>
      <c r="U39" s="1002"/>
      <c r="V39" s="1002"/>
      <c r="W39" s="1002"/>
      <c r="X39" s="1002"/>
      <c r="Y39" s="1002">
        <v>5000000</v>
      </c>
      <c r="AA39" s="1005">
        <f t="shared" si="1"/>
        <v>0</v>
      </c>
      <c r="AB39" s="1002">
        <f t="shared" si="24"/>
        <v>0</v>
      </c>
      <c r="AC39" s="1002"/>
      <c r="AD39" s="1002"/>
      <c r="AE39" s="1002"/>
      <c r="AF39" s="1002"/>
      <c r="AG39" s="1002"/>
      <c r="AH39" s="1002"/>
      <c r="AI39" s="1002"/>
      <c r="AJ39" s="1002"/>
      <c r="AK39" s="1002"/>
      <c r="AL39" s="1002"/>
      <c r="AM39" s="1002"/>
      <c r="AN39" s="1002"/>
      <c r="AO39" s="1002"/>
      <c r="AP39" s="1002"/>
      <c r="AQ39" s="1002"/>
      <c r="AR39" s="1002"/>
      <c r="AS39" s="1002"/>
      <c r="AT39" s="1002"/>
      <c r="AU39" s="1005">
        <f t="shared" si="3"/>
        <v>1</v>
      </c>
      <c r="AV39" s="1002">
        <f t="shared" si="25"/>
        <v>5000000</v>
      </c>
      <c r="AW39" s="1002">
        <f t="shared" ref="AW39:AX54" si="44">H39-AC39</f>
        <v>0</v>
      </c>
      <c r="AX39" s="1002">
        <f t="shared" si="44"/>
        <v>0</v>
      </c>
      <c r="AY39" s="1002">
        <f t="shared" si="33"/>
        <v>0</v>
      </c>
      <c r="AZ39" s="1002">
        <f t="shared" si="39"/>
        <v>0</v>
      </c>
      <c r="BA39" s="1002">
        <f t="shared" si="39"/>
        <v>0</v>
      </c>
      <c r="BB39" s="1002">
        <f t="shared" si="39"/>
        <v>0</v>
      </c>
      <c r="BC39" s="1002">
        <f t="shared" si="40"/>
        <v>0</v>
      </c>
      <c r="BD39" s="1002">
        <f>+O39-AJ39</f>
        <v>0</v>
      </c>
      <c r="BE39" s="1002">
        <f t="shared" si="40"/>
        <v>0</v>
      </c>
      <c r="BF39" s="1002">
        <f t="shared" si="40"/>
        <v>0</v>
      </c>
      <c r="BG39" s="1002">
        <f t="shared" si="40"/>
        <v>0</v>
      </c>
      <c r="BH39" s="1002">
        <f t="shared" si="40"/>
        <v>0</v>
      </c>
      <c r="BI39" s="1002">
        <f t="shared" si="40"/>
        <v>0</v>
      </c>
      <c r="BJ39" s="1002">
        <f t="shared" si="40"/>
        <v>0</v>
      </c>
      <c r="BK39" s="1002">
        <f t="shared" si="40"/>
        <v>0</v>
      </c>
      <c r="BL39" s="1002"/>
      <c r="BM39" s="1002"/>
      <c r="BN39" s="1002">
        <f t="shared" si="27"/>
        <v>5000000</v>
      </c>
      <c r="BO39" s="1005">
        <f t="shared" si="8"/>
        <v>0</v>
      </c>
      <c r="BP39" s="1002">
        <f t="shared" si="28"/>
        <v>0</v>
      </c>
      <c r="BQ39" s="1002"/>
      <c r="BR39" s="1002"/>
      <c r="BS39" s="1002"/>
      <c r="BT39" s="1002"/>
      <c r="BU39" s="1002"/>
      <c r="BV39" s="1002"/>
      <c r="BW39" s="1002"/>
      <c r="BX39" s="1002"/>
      <c r="BY39" s="1002"/>
      <c r="BZ39" s="1002"/>
      <c r="CA39" s="1002"/>
      <c r="CB39" s="1002"/>
      <c r="CC39" s="1002"/>
      <c r="CD39" s="1002"/>
      <c r="CE39" s="1002"/>
      <c r="CF39" s="1002"/>
      <c r="CG39" s="1002"/>
      <c r="CH39" s="1002"/>
      <c r="CI39" s="1005">
        <f t="shared" si="10"/>
        <v>1</v>
      </c>
      <c r="CJ39" s="1002">
        <f t="shared" si="29"/>
        <v>5000000</v>
      </c>
      <c r="CK39" s="1002">
        <f t="shared" ref="CK39:CZ54" si="45">H39-BQ39</f>
        <v>0</v>
      </c>
      <c r="CL39" s="1002">
        <f t="shared" si="45"/>
        <v>0</v>
      </c>
      <c r="CM39" s="1002">
        <f t="shared" si="45"/>
        <v>0</v>
      </c>
      <c r="CN39" s="1002">
        <f t="shared" si="45"/>
        <v>0</v>
      </c>
      <c r="CO39" s="1002">
        <f t="shared" si="45"/>
        <v>0</v>
      </c>
      <c r="CP39" s="1002">
        <f t="shared" si="45"/>
        <v>0</v>
      </c>
      <c r="CQ39" s="1002">
        <f t="shared" si="43"/>
        <v>0</v>
      </c>
      <c r="CR39" s="1002">
        <f t="shared" si="43"/>
        <v>0</v>
      </c>
      <c r="CS39" s="1002">
        <f t="shared" si="43"/>
        <v>0</v>
      </c>
      <c r="CT39" s="1002">
        <f t="shared" si="41"/>
        <v>0</v>
      </c>
      <c r="CU39" s="1002">
        <f t="shared" si="41"/>
        <v>0</v>
      </c>
      <c r="CV39" s="1002">
        <f t="shared" si="41"/>
        <v>0</v>
      </c>
      <c r="CW39" s="1002">
        <f t="shared" si="37"/>
        <v>0</v>
      </c>
      <c r="CX39" s="1002">
        <f t="shared" si="37"/>
        <v>0</v>
      </c>
      <c r="CY39" s="1002">
        <f t="shared" si="37"/>
        <v>0</v>
      </c>
      <c r="CZ39" s="1002">
        <f t="shared" si="37"/>
        <v>0</v>
      </c>
      <c r="DA39" s="1002">
        <f t="shared" si="42"/>
        <v>0</v>
      </c>
      <c r="DB39" s="1002">
        <f t="shared" si="38"/>
        <v>5000000</v>
      </c>
      <c r="DF39" s="1082"/>
      <c r="DG39" s="1082"/>
      <c r="DH39" s="1080"/>
    </row>
    <row r="40" spans="1:112" ht="27" hidden="1" customHeight="1" x14ac:dyDescent="0.25">
      <c r="A40" s="1495"/>
      <c r="B40" s="1492" t="s">
        <v>4309</v>
      </c>
      <c r="C40" s="1058" t="s">
        <v>4344</v>
      </c>
      <c r="D40" s="1008" t="s">
        <v>4576</v>
      </c>
      <c r="E40" s="1034">
        <v>410</v>
      </c>
      <c r="F40" s="1061" t="s">
        <v>3350</v>
      </c>
      <c r="G40" s="1002">
        <f t="shared" si="23"/>
        <v>1300000000</v>
      </c>
      <c r="H40" s="1002"/>
      <c r="I40" s="1002"/>
      <c r="J40" s="1002"/>
      <c r="K40" s="1002"/>
      <c r="L40" s="1002"/>
      <c r="M40" s="1002"/>
      <c r="N40" s="1002"/>
      <c r="O40" s="1002"/>
      <c r="P40" s="1002"/>
      <c r="Q40" s="1002"/>
      <c r="R40" s="1002">
        <v>1300000000</v>
      </c>
      <c r="S40" s="1002"/>
      <c r="T40" s="1002"/>
      <c r="U40" s="1002"/>
      <c r="V40" s="1002"/>
      <c r="W40" s="1002"/>
      <c r="X40" s="1002"/>
      <c r="Y40" s="1002"/>
      <c r="AA40" s="1005">
        <f t="shared" si="1"/>
        <v>0.23846123076923076</v>
      </c>
      <c r="AB40" s="1002">
        <f t="shared" si="24"/>
        <v>309999600</v>
      </c>
      <c r="AC40" s="1002"/>
      <c r="AD40" s="1002"/>
      <c r="AE40" s="1002"/>
      <c r="AF40" s="1002"/>
      <c r="AG40" s="1002"/>
      <c r="AH40" s="1002"/>
      <c r="AI40" s="1002"/>
      <c r="AJ40" s="1002"/>
      <c r="AK40" s="1002"/>
      <c r="AL40" s="1002"/>
      <c r="AM40" s="1002">
        <f>+'[7]ENERO 2016'!$V$368</f>
        <v>309999600</v>
      </c>
      <c r="AN40" s="1002"/>
      <c r="AO40" s="1002"/>
      <c r="AP40" s="1002"/>
      <c r="AQ40" s="1002"/>
      <c r="AR40" s="1002"/>
      <c r="AS40" s="1002"/>
      <c r="AT40" s="1002"/>
      <c r="AU40" s="1005">
        <f t="shared" si="3"/>
        <v>0.76153876923076924</v>
      </c>
      <c r="AV40" s="1002">
        <f t="shared" si="25"/>
        <v>990000400</v>
      </c>
      <c r="AW40" s="1002">
        <f t="shared" si="44"/>
        <v>0</v>
      </c>
      <c r="AX40" s="1002">
        <f t="shared" si="44"/>
        <v>0</v>
      </c>
      <c r="AY40" s="1002">
        <f>J40-AE40</f>
        <v>0</v>
      </c>
      <c r="AZ40" s="1002">
        <f t="shared" si="39"/>
        <v>0</v>
      </c>
      <c r="BA40" s="1002">
        <f t="shared" si="39"/>
        <v>0</v>
      </c>
      <c r="BB40" s="1002">
        <f t="shared" si="39"/>
        <v>0</v>
      </c>
      <c r="BC40" s="1002">
        <f t="shared" si="40"/>
        <v>0</v>
      </c>
      <c r="BD40" s="1002">
        <f>+O40-AJ40</f>
        <v>0</v>
      </c>
      <c r="BE40" s="1002">
        <f>+P40-AK40</f>
        <v>0</v>
      </c>
      <c r="BF40" s="1002">
        <f t="shared" si="40"/>
        <v>0</v>
      </c>
      <c r="BG40" s="1002">
        <f t="shared" si="40"/>
        <v>990000400</v>
      </c>
      <c r="BH40" s="1002">
        <f t="shared" si="40"/>
        <v>0</v>
      </c>
      <c r="BI40" s="1002">
        <f t="shared" si="40"/>
        <v>0</v>
      </c>
      <c r="BJ40" s="1002">
        <f t="shared" si="40"/>
        <v>0</v>
      </c>
      <c r="BK40" s="1002">
        <f t="shared" si="40"/>
        <v>0</v>
      </c>
      <c r="BL40" s="1002">
        <f>+W40-AR40</f>
        <v>0</v>
      </c>
      <c r="BM40" s="1002">
        <f>+X40-AS40</f>
        <v>0</v>
      </c>
      <c r="BN40" s="1002">
        <f t="shared" si="27"/>
        <v>0</v>
      </c>
      <c r="BO40" s="1005">
        <f t="shared" si="8"/>
        <v>4.9555163076923078E-2</v>
      </c>
      <c r="BP40" s="1002">
        <f t="shared" si="28"/>
        <v>64421712</v>
      </c>
      <c r="BQ40" s="1002"/>
      <c r="BR40" s="1002"/>
      <c r="BS40" s="1002"/>
      <c r="BT40" s="1002"/>
      <c r="BU40" s="1002"/>
      <c r="BV40" s="1002"/>
      <c r="BW40" s="1002"/>
      <c r="BX40" s="1002"/>
      <c r="BY40" s="1002"/>
      <c r="BZ40" s="1002"/>
      <c r="CA40" s="1002">
        <f>+'[7]ENERO 2016'!$H$366</f>
        <v>64421712</v>
      </c>
      <c r="CB40" s="1002"/>
      <c r="CC40" s="1002"/>
      <c r="CD40" s="1002"/>
      <c r="CE40" s="1002"/>
      <c r="CF40" s="1002"/>
      <c r="CG40" s="1002"/>
      <c r="CH40" s="1002"/>
      <c r="CI40" s="1005">
        <f t="shared" si="10"/>
        <v>0.95044483692307691</v>
      </c>
      <c r="CJ40" s="1002">
        <f t="shared" si="29"/>
        <v>1235578288</v>
      </c>
      <c r="CK40" s="1002">
        <f t="shared" si="45"/>
        <v>0</v>
      </c>
      <c r="CL40" s="1002">
        <f t="shared" si="45"/>
        <v>0</v>
      </c>
      <c r="CM40" s="1002">
        <f t="shared" si="45"/>
        <v>0</v>
      </c>
      <c r="CN40" s="1002">
        <f t="shared" si="45"/>
        <v>0</v>
      </c>
      <c r="CO40" s="1002">
        <f t="shared" si="45"/>
        <v>0</v>
      </c>
      <c r="CP40" s="1002">
        <f t="shared" si="45"/>
        <v>0</v>
      </c>
      <c r="CQ40" s="1002">
        <f t="shared" si="43"/>
        <v>0</v>
      </c>
      <c r="CR40" s="1002">
        <f t="shared" si="43"/>
        <v>0</v>
      </c>
      <c r="CS40" s="1002">
        <f t="shared" si="43"/>
        <v>0</v>
      </c>
      <c r="CT40" s="1002">
        <f t="shared" si="41"/>
        <v>0</v>
      </c>
      <c r="CU40" s="1002">
        <f t="shared" si="41"/>
        <v>1235578288</v>
      </c>
      <c r="CV40" s="1002">
        <f t="shared" si="41"/>
        <v>0</v>
      </c>
      <c r="CW40" s="1002">
        <f t="shared" si="37"/>
        <v>0</v>
      </c>
      <c r="CX40" s="1002">
        <f t="shared" si="37"/>
        <v>0</v>
      </c>
      <c r="CY40" s="1002">
        <f t="shared" si="37"/>
        <v>0</v>
      </c>
      <c r="CZ40" s="1002">
        <f t="shared" si="37"/>
        <v>0</v>
      </c>
      <c r="DA40" s="1002">
        <f t="shared" si="42"/>
        <v>0</v>
      </c>
      <c r="DB40" s="1002">
        <f t="shared" si="38"/>
        <v>0</v>
      </c>
      <c r="DF40" s="1082"/>
      <c r="DG40" s="1082"/>
      <c r="DH40" s="1080"/>
    </row>
    <row r="41" spans="1:112" ht="47.25" hidden="1" customHeight="1" x14ac:dyDescent="0.25">
      <c r="A41" s="1495"/>
      <c r="B41" s="1493"/>
      <c r="C41" s="1058" t="s">
        <v>4345</v>
      </c>
      <c r="D41" s="1008" t="s">
        <v>4501</v>
      </c>
      <c r="E41" s="1034">
        <v>410</v>
      </c>
      <c r="F41" s="1061" t="s">
        <v>3350</v>
      </c>
      <c r="G41" s="1002">
        <f t="shared" si="23"/>
        <v>50000000</v>
      </c>
      <c r="H41" s="1002"/>
      <c r="I41" s="1002"/>
      <c r="J41" s="1002"/>
      <c r="K41" s="1002"/>
      <c r="L41" s="1002"/>
      <c r="M41" s="1002"/>
      <c r="N41" s="1002"/>
      <c r="O41" s="1002"/>
      <c r="P41" s="1002"/>
      <c r="Q41" s="1002"/>
      <c r="R41" s="1002"/>
      <c r="S41" s="1002"/>
      <c r="T41" s="1002"/>
      <c r="U41" s="1002">
        <v>50000000</v>
      </c>
      <c r="V41" s="1002"/>
      <c r="W41" s="1002"/>
      <c r="X41" s="1002"/>
      <c r="Y41" s="1002"/>
      <c r="AA41" s="1005">
        <f t="shared" si="1"/>
        <v>0.8</v>
      </c>
      <c r="AB41" s="1002">
        <f t="shared" si="24"/>
        <v>40000000</v>
      </c>
      <c r="AC41" s="1002"/>
      <c r="AD41" s="1002"/>
      <c r="AE41" s="1002"/>
      <c r="AF41" s="1002"/>
      <c r="AG41" s="1002"/>
      <c r="AH41" s="1002"/>
      <c r="AI41" s="1002"/>
      <c r="AJ41" s="1002"/>
      <c r="AK41" s="1002"/>
      <c r="AL41" s="1002"/>
      <c r="AM41" s="1002"/>
      <c r="AN41" s="1002"/>
      <c r="AO41" s="1002"/>
      <c r="AP41" s="1002">
        <f>+'[7]ENERO 2016'!$Y$395</f>
        <v>40000000</v>
      </c>
      <c r="AQ41" s="1002"/>
      <c r="AR41" s="1002"/>
      <c r="AS41" s="1002"/>
      <c r="AT41" s="1002"/>
      <c r="AU41" s="1005">
        <f t="shared" si="3"/>
        <v>0.19999999999999996</v>
      </c>
      <c r="AV41" s="1002">
        <f t="shared" si="25"/>
        <v>10000000</v>
      </c>
      <c r="AW41" s="1002">
        <f t="shared" si="44"/>
        <v>0</v>
      </c>
      <c r="AX41" s="1002">
        <f t="shared" si="44"/>
        <v>0</v>
      </c>
      <c r="AY41" s="1002">
        <f t="shared" si="33"/>
        <v>0</v>
      </c>
      <c r="AZ41" s="1002">
        <f t="shared" si="39"/>
        <v>0</v>
      </c>
      <c r="BA41" s="1002">
        <f t="shared" si="39"/>
        <v>0</v>
      </c>
      <c r="BB41" s="1002">
        <f t="shared" si="39"/>
        <v>0</v>
      </c>
      <c r="BC41" s="1002">
        <f t="shared" si="40"/>
        <v>0</v>
      </c>
      <c r="BD41" s="1002">
        <f>+O41-AK41</f>
        <v>0</v>
      </c>
      <c r="BE41" s="1002">
        <f>+P41-AL41</f>
        <v>0</v>
      </c>
      <c r="BF41" s="1002">
        <f t="shared" si="40"/>
        <v>0</v>
      </c>
      <c r="BG41" s="1002">
        <f t="shared" si="40"/>
        <v>0</v>
      </c>
      <c r="BH41" s="1002">
        <f t="shared" si="40"/>
        <v>0</v>
      </c>
      <c r="BI41" s="1002">
        <f t="shared" si="40"/>
        <v>0</v>
      </c>
      <c r="BJ41" s="1002">
        <f t="shared" si="40"/>
        <v>10000000</v>
      </c>
      <c r="BK41" s="1002">
        <f t="shared" si="40"/>
        <v>0</v>
      </c>
      <c r="BL41" s="1002">
        <f>+W41-AR41</f>
        <v>0</v>
      </c>
      <c r="BM41" s="1002">
        <f>+X41-AS41</f>
        <v>0</v>
      </c>
      <c r="BN41" s="1002">
        <f t="shared" si="27"/>
        <v>0</v>
      </c>
      <c r="BO41" s="1005">
        <f t="shared" si="8"/>
        <v>0</v>
      </c>
      <c r="BP41" s="1002">
        <f t="shared" si="28"/>
        <v>0</v>
      </c>
      <c r="BQ41" s="1002"/>
      <c r="BR41" s="1002"/>
      <c r="BS41" s="1002"/>
      <c r="BT41" s="1002"/>
      <c r="BU41" s="1002"/>
      <c r="BV41" s="1002"/>
      <c r="BW41" s="1002"/>
      <c r="BX41" s="1002"/>
      <c r="BY41" s="1002"/>
      <c r="BZ41" s="1002"/>
      <c r="CA41" s="1002"/>
      <c r="CB41" s="1002"/>
      <c r="CC41" s="1002"/>
      <c r="CD41" s="1002"/>
      <c r="CE41" s="1002"/>
      <c r="CF41" s="1002"/>
      <c r="CG41" s="1002"/>
      <c r="CH41" s="1002"/>
      <c r="CI41" s="1005">
        <f t="shared" si="10"/>
        <v>1</v>
      </c>
      <c r="CJ41" s="1002">
        <f t="shared" si="29"/>
        <v>50000000</v>
      </c>
      <c r="CK41" s="1002">
        <f>H41-BQ41</f>
        <v>0</v>
      </c>
      <c r="CL41" s="1002">
        <f t="shared" si="45"/>
        <v>0</v>
      </c>
      <c r="CM41" s="1002">
        <f t="shared" si="45"/>
        <v>0</v>
      </c>
      <c r="CN41" s="1002">
        <f t="shared" si="45"/>
        <v>0</v>
      </c>
      <c r="CO41" s="1002">
        <f t="shared" si="45"/>
        <v>0</v>
      </c>
      <c r="CP41" s="1002">
        <f t="shared" si="45"/>
        <v>0</v>
      </c>
      <c r="CQ41" s="1002">
        <f t="shared" si="43"/>
        <v>0</v>
      </c>
      <c r="CR41" s="1002">
        <f t="shared" si="43"/>
        <v>0</v>
      </c>
      <c r="CS41" s="1002">
        <f t="shared" si="43"/>
        <v>0</v>
      </c>
      <c r="CT41" s="1002">
        <f t="shared" si="41"/>
        <v>0</v>
      </c>
      <c r="CU41" s="1002">
        <f t="shared" si="41"/>
        <v>0</v>
      </c>
      <c r="CV41" s="1002">
        <f t="shared" si="41"/>
        <v>0</v>
      </c>
      <c r="CW41" s="1002">
        <f t="shared" si="37"/>
        <v>0</v>
      </c>
      <c r="CX41" s="1002">
        <f t="shared" si="37"/>
        <v>50000000</v>
      </c>
      <c r="CY41" s="1002">
        <f t="shared" si="37"/>
        <v>0</v>
      </c>
      <c r="CZ41" s="1002">
        <f t="shared" si="37"/>
        <v>0</v>
      </c>
      <c r="DA41" s="1002">
        <f t="shared" si="42"/>
        <v>0</v>
      </c>
      <c r="DB41" s="1002">
        <f t="shared" si="38"/>
        <v>0</v>
      </c>
      <c r="DF41" s="1082"/>
      <c r="DG41" s="1082"/>
      <c r="DH41" s="1080"/>
    </row>
    <row r="42" spans="1:112" ht="26.25" hidden="1" customHeight="1" x14ac:dyDescent="0.25">
      <c r="A42" s="1495"/>
      <c r="B42" s="1494"/>
      <c r="C42" s="1058" t="s">
        <v>4346</v>
      </c>
      <c r="D42" s="1008" t="s">
        <v>4502</v>
      </c>
      <c r="E42" s="1034">
        <v>410</v>
      </c>
      <c r="F42" s="1061" t="s">
        <v>3350</v>
      </c>
      <c r="G42" s="1002">
        <f t="shared" si="23"/>
        <v>20000000</v>
      </c>
      <c r="H42" s="1002"/>
      <c r="I42" s="1002"/>
      <c r="J42" s="1002"/>
      <c r="K42" s="1002"/>
      <c r="L42" s="1002"/>
      <c r="M42" s="1002"/>
      <c r="N42" s="1002"/>
      <c r="O42" s="1002"/>
      <c r="P42" s="1002"/>
      <c r="Q42" s="1002"/>
      <c r="R42" s="1002"/>
      <c r="S42" s="1002"/>
      <c r="T42" s="1002"/>
      <c r="U42" s="1002">
        <v>20000000</v>
      </c>
      <c r="V42" s="1002"/>
      <c r="W42" s="1002"/>
      <c r="X42" s="1002"/>
      <c r="Y42" s="1002"/>
      <c r="AA42" s="1005">
        <f t="shared" si="1"/>
        <v>0</v>
      </c>
      <c r="AB42" s="1002">
        <f t="shared" si="24"/>
        <v>0</v>
      </c>
      <c r="AC42" s="1002"/>
      <c r="AD42" s="1002"/>
      <c r="AE42" s="1002"/>
      <c r="AF42" s="1002"/>
      <c r="AG42" s="1002"/>
      <c r="AH42" s="1002"/>
      <c r="AI42" s="1002"/>
      <c r="AJ42" s="1002"/>
      <c r="AK42" s="1002"/>
      <c r="AL42" s="1002"/>
      <c r="AM42" s="1002"/>
      <c r="AN42" s="1002"/>
      <c r="AO42" s="1002"/>
      <c r="AP42" s="1002"/>
      <c r="AQ42" s="1002"/>
      <c r="AR42" s="1002"/>
      <c r="AS42" s="1002"/>
      <c r="AT42" s="1002"/>
      <c r="AU42" s="1005">
        <f t="shared" si="3"/>
        <v>1</v>
      </c>
      <c r="AV42" s="1002">
        <f t="shared" si="25"/>
        <v>20000000</v>
      </c>
      <c r="AW42" s="1002">
        <f t="shared" si="44"/>
        <v>0</v>
      </c>
      <c r="AX42" s="1002">
        <f t="shared" si="44"/>
        <v>0</v>
      </c>
      <c r="AY42" s="1002">
        <f t="shared" si="33"/>
        <v>0</v>
      </c>
      <c r="AZ42" s="1002">
        <f t="shared" si="39"/>
        <v>0</v>
      </c>
      <c r="BA42" s="1002">
        <f t="shared" si="39"/>
        <v>0</v>
      </c>
      <c r="BB42" s="1002">
        <f t="shared" si="39"/>
        <v>0</v>
      </c>
      <c r="BC42" s="1002">
        <f t="shared" si="40"/>
        <v>0</v>
      </c>
      <c r="BD42" s="1002">
        <f>+O42-AK42</f>
        <v>0</v>
      </c>
      <c r="BE42" s="1002">
        <f t="shared" ref="BE42:BE55" si="46">+P42-AL42</f>
        <v>0</v>
      </c>
      <c r="BF42" s="1002">
        <f t="shared" si="40"/>
        <v>0</v>
      </c>
      <c r="BG42" s="1002">
        <f t="shared" si="40"/>
        <v>0</v>
      </c>
      <c r="BH42" s="1002">
        <f t="shared" si="40"/>
        <v>0</v>
      </c>
      <c r="BI42" s="1002"/>
      <c r="BJ42" s="1002">
        <f t="shared" si="40"/>
        <v>20000000</v>
      </c>
      <c r="BK42" s="1002">
        <f t="shared" si="40"/>
        <v>0</v>
      </c>
      <c r="BL42" s="1002"/>
      <c r="BM42" s="1002"/>
      <c r="BN42" s="1002">
        <f t="shared" si="27"/>
        <v>0</v>
      </c>
      <c r="BO42" s="1005">
        <f t="shared" si="8"/>
        <v>0</v>
      </c>
      <c r="BP42" s="1002">
        <f t="shared" si="28"/>
        <v>0</v>
      </c>
      <c r="BQ42" s="1002"/>
      <c r="BR42" s="1002"/>
      <c r="BS42" s="1002"/>
      <c r="BT42" s="1002"/>
      <c r="BU42" s="1002"/>
      <c r="BV42" s="1002"/>
      <c r="BW42" s="1002"/>
      <c r="BX42" s="1002"/>
      <c r="BY42" s="1002"/>
      <c r="BZ42" s="1002"/>
      <c r="CA42" s="1002"/>
      <c r="CB42" s="1002"/>
      <c r="CC42" s="1002"/>
      <c r="CD42" s="1002"/>
      <c r="CE42" s="1002"/>
      <c r="CF42" s="1002"/>
      <c r="CG42" s="1002"/>
      <c r="CH42" s="1002"/>
      <c r="CI42" s="1005">
        <f t="shared" si="10"/>
        <v>1</v>
      </c>
      <c r="CJ42" s="1002">
        <f t="shared" si="29"/>
        <v>20000000</v>
      </c>
      <c r="CK42" s="1002">
        <f t="shared" ref="CK42:CK48" si="47">H42-BQ42</f>
        <v>0</v>
      </c>
      <c r="CL42" s="1002">
        <f t="shared" si="45"/>
        <v>0</v>
      </c>
      <c r="CM42" s="1002">
        <f t="shared" si="45"/>
        <v>0</v>
      </c>
      <c r="CN42" s="1002">
        <f t="shared" si="45"/>
        <v>0</v>
      </c>
      <c r="CO42" s="1002">
        <f t="shared" si="45"/>
        <v>0</v>
      </c>
      <c r="CP42" s="1002">
        <f t="shared" si="45"/>
        <v>0</v>
      </c>
      <c r="CQ42" s="1002">
        <f t="shared" si="43"/>
        <v>0</v>
      </c>
      <c r="CR42" s="1002">
        <f t="shared" si="43"/>
        <v>0</v>
      </c>
      <c r="CS42" s="1002">
        <f t="shared" si="43"/>
        <v>0</v>
      </c>
      <c r="CT42" s="1002">
        <f t="shared" si="41"/>
        <v>0</v>
      </c>
      <c r="CU42" s="1002">
        <f t="shared" si="41"/>
        <v>0</v>
      </c>
      <c r="CV42" s="1002">
        <f t="shared" si="41"/>
        <v>0</v>
      </c>
      <c r="CW42" s="1002">
        <f t="shared" si="37"/>
        <v>0</v>
      </c>
      <c r="CX42" s="1002">
        <f t="shared" si="37"/>
        <v>20000000</v>
      </c>
      <c r="CY42" s="1002">
        <f t="shared" si="37"/>
        <v>0</v>
      </c>
      <c r="CZ42" s="1002">
        <f t="shared" si="37"/>
        <v>0</v>
      </c>
      <c r="DA42" s="1002">
        <f t="shared" si="42"/>
        <v>0</v>
      </c>
      <c r="DB42" s="1002">
        <f t="shared" si="38"/>
        <v>0</v>
      </c>
      <c r="DF42" s="1082"/>
      <c r="DG42" s="1082"/>
      <c r="DH42" s="1080"/>
    </row>
    <row r="43" spans="1:112" ht="39.75" hidden="1" customHeight="1" x14ac:dyDescent="0.25">
      <c r="A43" s="1495"/>
      <c r="B43" s="1492" t="s">
        <v>4310</v>
      </c>
      <c r="C43" s="1058" t="s">
        <v>4347</v>
      </c>
      <c r="D43" s="1008" t="s">
        <v>4503</v>
      </c>
      <c r="E43" s="1034">
        <v>410</v>
      </c>
      <c r="F43" s="1061" t="s">
        <v>3350</v>
      </c>
      <c r="G43" s="1002">
        <f t="shared" si="23"/>
        <v>20000000</v>
      </c>
      <c r="H43" s="1002"/>
      <c r="I43" s="1002"/>
      <c r="J43" s="1002"/>
      <c r="K43" s="1002"/>
      <c r="L43" s="1002"/>
      <c r="M43" s="1002"/>
      <c r="N43" s="1002"/>
      <c r="O43" s="1002"/>
      <c r="P43" s="1002"/>
      <c r="Q43" s="1002"/>
      <c r="R43" s="1002"/>
      <c r="S43" s="1002"/>
      <c r="T43" s="1002"/>
      <c r="U43" s="1002">
        <v>20000000</v>
      </c>
      <c r="V43" s="1002"/>
      <c r="W43" s="1002"/>
      <c r="X43" s="1002"/>
      <c r="Y43" s="1002"/>
      <c r="AA43" s="1005">
        <f t="shared" si="1"/>
        <v>1</v>
      </c>
      <c r="AB43" s="1002">
        <f t="shared" si="24"/>
        <v>20000000</v>
      </c>
      <c r="AC43" s="1002"/>
      <c r="AD43" s="1002"/>
      <c r="AE43" s="1002"/>
      <c r="AF43" s="1002"/>
      <c r="AG43" s="1002"/>
      <c r="AH43" s="1002"/>
      <c r="AI43" s="1002"/>
      <c r="AJ43" s="1002"/>
      <c r="AK43" s="1002"/>
      <c r="AL43" s="1002"/>
      <c r="AM43" s="1002"/>
      <c r="AN43" s="1002"/>
      <c r="AO43" s="1002"/>
      <c r="AP43" s="1002">
        <f>+'[7]ENERO 2016'!$Y$406</f>
        <v>20000000</v>
      </c>
      <c r="AQ43" s="1002"/>
      <c r="AR43" s="1002"/>
      <c r="AS43" s="1002"/>
      <c r="AT43" s="1002"/>
      <c r="AU43" s="1005">
        <f t="shared" si="3"/>
        <v>0</v>
      </c>
      <c r="AV43" s="1002">
        <f t="shared" si="25"/>
        <v>0</v>
      </c>
      <c r="AW43" s="1002">
        <f t="shared" si="44"/>
        <v>0</v>
      </c>
      <c r="AX43" s="1002">
        <f t="shared" si="44"/>
        <v>0</v>
      </c>
      <c r="AY43" s="1002">
        <f t="shared" si="33"/>
        <v>0</v>
      </c>
      <c r="AZ43" s="1002">
        <f t="shared" si="39"/>
        <v>0</v>
      </c>
      <c r="BA43" s="1002">
        <f t="shared" si="39"/>
        <v>0</v>
      </c>
      <c r="BB43" s="1002">
        <f t="shared" si="39"/>
        <v>0</v>
      </c>
      <c r="BC43" s="1002">
        <f>+N43-AI43</f>
        <v>0</v>
      </c>
      <c r="BD43" s="1002">
        <f>+O43-AJ43</f>
        <v>0</v>
      </c>
      <c r="BE43" s="1002">
        <f t="shared" si="46"/>
        <v>0</v>
      </c>
      <c r="BF43" s="1002">
        <f t="shared" si="40"/>
        <v>0</v>
      </c>
      <c r="BG43" s="1002">
        <f t="shared" si="40"/>
        <v>0</v>
      </c>
      <c r="BH43" s="1002">
        <f t="shared" si="40"/>
        <v>0</v>
      </c>
      <c r="BI43" s="1002">
        <f>+T43-AO43</f>
        <v>0</v>
      </c>
      <c r="BJ43" s="1002">
        <f t="shared" si="40"/>
        <v>0</v>
      </c>
      <c r="BK43" s="1002">
        <f t="shared" si="40"/>
        <v>0</v>
      </c>
      <c r="BL43" s="1002">
        <f>+W43-AR43</f>
        <v>0</v>
      </c>
      <c r="BM43" s="1002">
        <f>+X43-AS43</f>
        <v>0</v>
      </c>
      <c r="BN43" s="1002">
        <f t="shared" si="27"/>
        <v>0</v>
      </c>
      <c r="BO43" s="1005">
        <f t="shared" si="8"/>
        <v>0.44604349999999998</v>
      </c>
      <c r="BP43" s="1002">
        <f t="shared" si="28"/>
        <v>8920870</v>
      </c>
      <c r="BQ43" s="1002"/>
      <c r="BR43" s="1002"/>
      <c r="BS43" s="1002"/>
      <c r="BT43" s="1002"/>
      <c r="BU43" s="1002"/>
      <c r="BV43" s="1002"/>
      <c r="BW43" s="1002"/>
      <c r="BX43" s="1002"/>
      <c r="BY43" s="1002"/>
      <c r="BZ43" s="1002"/>
      <c r="CA43" s="1002"/>
      <c r="CB43" s="1002"/>
      <c r="CC43" s="1002"/>
      <c r="CD43" s="1002">
        <f>+'[7]ENERO 2016'!$H$404</f>
        <v>8920870</v>
      </c>
      <c r="CE43" s="1002"/>
      <c r="CF43" s="1002"/>
      <c r="CG43" s="1002"/>
      <c r="CH43" s="1002"/>
      <c r="CI43" s="1005">
        <f t="shared" si="10"/>
        <v>0.55395649999999996</v>
      </c>
      <c r="CJ43" s="1002">
        <f t="shared" si="29"/>
        <v>11079130</v>
      </c>
      <c r="CK43" s="1002">
        <f t="shared" si="47"/>
        <v>0</v>
      </c>
      <c r="CL43" s="1002">
        <f t="shared" si="45"/>
        <v>0</v>
      </c>
      <c r="CM43" s="1002">
        <f t="shared" si="45"/>
        <v>0</v>
      </c>
      <c r="CN43" s="1002">
        <f t="shared" si="45"/>
        <v>0</v>
      </c>
      <c r="CO43" s="1002">
        <f t="shared" si="45"/>
        <v>0</v>
      </c>
      <c r="CP43" s="1002">
        <f t="shared" si="45"/>
        <v>0</v>
      </c>
      <c r="CQ43" s="1002">
        <f t="shared" si="43"/>
        <v>0</v>
      </c>
      <c r="CR43" s="1002">
        <f t="shared" si="43"/>
        <v>0</v>
      </c>
      <c r="CS43" s="1002">
        <f t="shared" si="43"/>
        <v>0</v>
      </c>
      <c r="CT43" s="1002">
        <f t="shared" si="41"/>
        <v>0</v>
      </c>
      <c r="CU43" s="1002">
        <f t="shared" si="41"/>
        <v>0</v>
      </c>
      <c r="CV43" s="1002">
        <f t="shared" si="41"/>
        <v>0</v>
      </c>
      <c r="CW43" s="1002">
        <f t="shared" si="37"/>
        <v>0</v>
      </c>
      <c r="CX43" s="1002">
        <f t="shared" si="37"/>
        <v>11079130</v>
      </c>
      <c r="CY43" s="1002">
        <f t="shared" si="37"/>
        <v>0</v>
      </c>
      <c r="CZ43" s="1002">
        <f t="shared" si="37"/>
        <v>0</v>
      </c>
      <c r="DA43" s="1002">
        <f t="shared" si="42"/>
        <v>0</v>
      </c>
      <c r="DB43" s="1002">
        <f t="shared" si="38"/>
        <v>0</v>
      </c>
      <c r="DF43" s="1082"/>
      <c r="DG43" s="1082"/>
      <c r="DH43" s="1080"/>
    </row>
    <row r="44" spans="1:112" ht="47.25" hidden="1" customHeight="1" x14ac:dyDescent="0.25">
      <c r="A44" s="1495"/>
      <c r="B44" s="1493"/>
      <c r="C44" s="1058" t="s">
        <v>4423</v>
      </c>
      <c r="D44" s="1008" t="s">
        <v>4504</v>
      </c>
      <c r="E44" s="1034">
        <v>410</v>
      </c>
      <c r="F44" s="1061" t="s">
        <v>3350</v>
      </c>
      <c r="G44" s="1002">
        <f t="shared" si="23"/>
        <v>10000000</v>
      </c>
      <c r="H44" s="1002"/>
      <c r="I44" s="1002"/>
      <c r="J44" s="1002"/>
      <c r="K44" s="1002"/>
      <c r="L44" s="1002"/>
      <c r="M44" s="1002"/>
      <c r="N44" s="1002"/>
      <c r="O44" s="1002"/>
      <c r="P44" s="1002"/>
      <c r="Q44" s="1002"/>
      <c r="R44" s="1002"/>
      <c r="S44" s="1002"/>
      <c r="T44" s="1002"/>
      <c r="U44" s="1002">
        <v>10000000</v>
      </c>
      <c r="V44" s="1002"/>
      <c r="W44" s="1002"/>
      <c r="X44" s="1002"/>
      <c r="Y44" s="1002"/>
      <c r="AA44" s="1005">
        <f t="shared" si="1"/>
        <v>0</v>
      </c>
      <c r="AB44" s="1002">
        <f t="shared" si="24"/>
        <v>0</v>
      </c>
      <c r="AC44" s="1002"/>
      <c r="AD44" s="1002"/>
      <c r="AE44" s="1002"/>
      <c r="AF44" s="1002"/>
      <c r="AG44" s="1002"/>
      <c r="AH44" s="1002"/>
      <c r="AI44" s="1002"/>
      <c r="AJ44" s="1002"/>
      <c r="AK44" s="1002"/>
      <c r="AL44" s="1002"/>
      <c r="AM44" s="1002"/>
      <c r="AN44" s="1002"/>
      <c r="AO44" s="1002"/>
      <c r="AP44" s="1002"/>
      <c r="AQ44" s="1002"/>
      <c r="AR44" s="1002"/>
      <c r="AS44" s="1002"/>
      <c r="AT44" s="1002"/>
      <c r="AU44" s="1005">
        <f t="shared" si="3"/>
        <v>1</v>
      </c>
      <c r="AV44" s="1002">
        <f t="shared" si="25"/>
        <v>10000000</v>
      </c>
      <c r="AW44" s="1002">
        <f t="shared" si="44"/>
        <v>0</v>
      </c>
      <c r="AX44" s="1002">
        <f t="shared" si="44"/>
        <v>0</v>
      </c>
      <c r="AY44" s="1002">
        <f t="shared" si="33"/>
        <v>0</v>
      </c>
      <c r="AZ44" s="1002">
        <f t="shared" si="39"/>
        <v>0</v>
      </c>
      <c r="BA44" s="1002">
        <f t="shared" si="39"/>
        <v>0</v>
      </c>
      <c r="BB44" s="1002">
        <f t="shared" si="39"/>
        <v>0</v>
      </c>
      <c r="BC44" s="1002">
        <f t="shared" si="40"/>
        <v>0</v>
      </c>
      <c r="BD44" s="1002">
        <f>+O44-AJ44</f>
        <v>0</v>
      </c>
      <c r="BE44" s="1002">
        <f t="shared" si="46"/>
        <v>0</v>
      </c>
      <c r="BF44" s="1002">
        <f t="shared" si="40"/>
        <v>0</v>
      </c>
      <c r="BG44" s="1002">
        <f t="shared" si="40"/>
        <v>0</v>
      </c>
      <c r="BH44" s="1002">
        <f t="shared" si="40"/>
        <v>0</v>
      </c>
      <c r="BI44" s="1002">
        <f>+T44-AO44</f>
        <v>0</v>
      </c>
      <c r="BJ44" s="1002">
        <f t="shared" si="40"/>
        <v>10000000</v>
      </c>
      <c r="BK44" s="1002">
        <f t="shared" si="40"/>
        <v>0</v>
      </c>
      <c r="BL44" s="1002"/>
      <c r="BM44" s="1002"/>
      <c r="BN44" s="1002">
        <f t="shared" si="27"/>
        <v>0</v>
      </c>
      <c r="BO44" s="1005">
        <f t="shared" si="8"/>
        <v>0</v>
      </c>
      <c r="BP44" s="1002">
        <f t="shared" si="28"/>
        <v>0</v>
      </c>
      <c r="BQ44" s="1002"/>
      <c r="BR44" s="1002"/>
      <c r="BS44" s="1002"/>
      <c r="BT44" s="1002"/>
      <c r="BU44" s="1002"/>
      <c r="BV44" s="1002"/>
      <c r="BW44" s="1002"/>
      <c r="BX44" s="1002"/>
      <c r="BY44" s="1002"/>
      <c r="BZ44" s="1002"/>
      <c r="CA44" s="1002"/>
      <c r="CB44" s="1002"/>
      <c r="CC44" s="1002"/>
      <c r="CD44" s="1002"/>
      <c r="CE44" s="1002"/>
      <c r="CF44" s="1002"/>
      <c r="CG44" s="1002"/>
      <c r="CH44" s="1002"/>
      <c r="CI44" s="1005">
        <f t="shared" si="10"/>
        <v>1</v>
      </c>
      <c r="CJ44" s="1002">
        <f t="shared" si="29"/>
        <v>10000000</v>
      </c>
      <c r="CK44" s="1002">
        <f t="shared" si="47"/>
        <v>0</v>
      </c>
      <c r="CL44" s="1002">
        <f t="shared" si="45"/>
        <v>0</v>
      </c>
      <c r="CM44" s="1002">
        <f t="shared" si="45"/>
        <v>0</v>
      </c>
      <c r="CN44" s="1002">
        <f t="shared" si="45"/>
        <v>0</v>
      </c>
      <c r="CO44" s="1002">
        <f t="shared" si="45"/>
        <v>0</v>
      </c>
      <c r="CP44" s="1002">
        <f t="shared" si="45"/>
        <v>0</v>
      </c>
      <c r="CQ44" s="1002">
        <f t="shared" si="43"/>
        <v>0</v>
      </c>
      <c r="CR44" s="1002">
        <f t="shared" si="43"/>
        <v>0</v>
      </c>
      <c r="CS44" s="1002">
        <f t="shared" si="43"/>
        <v>0</v>
      </c>
      <c r="CT44" s="1002">
        <f t="shared" si="41"/>
        <v>0</v>
      </c>
      <c r="CU44" s="1002">
        <f t="shared" si="41"/>
        <v>0</v>
      </c>
      <c r="CV44" s="1002">
        <f t="shared" si="41"/>
        <v>0</v>
      </c>
      <c r="CW44" s="1002">
        <f t="shared" si="37"/>
        <v>0</v>
      </c>
      <c r="CX44" s="1002">
        <f t="shared" si="37"/>
        <v>10000000</v>
      </c>
      <c r="CY44" s="1002">
        <f t="shared" si="37"/>
        <v>0</v>
      </c>
      <c r="CZ44" s="1002">
        <f t="shared" si="37"/>
        <v>0</v>
      </c>
      <c r="DA44" s="1002">
        <f t="shared" si="42"/>
        <v>0</v>
      </c>
      <c r="DB44" s="1002">
        <f t="shared" si="38"/>
        <v>0</v>
      </c>
      <c r="DF44" s="1082"/>
      <c r="DG44" s="1082"/>
      <c r="DH44" s="1080"/>
    </row>
    <row r="45" spans="1:112" ht="27" hidden="1" customHeight="1" x14ac:dyDescent="0.25">
      <c r="A45" s="1495"/>
      <c r="B45" s="1493"/>
      <c r="C45" s="1058" t="s">
        <v>4507</v>
      </c>
      <c r="D45" s="1008" t="s">
        <v>4505</v>
      </c>
      <c r="E45" s="1034">
        <v>410</v>
      </c>
      <c r="F45" s="1061" t="s">
        <v>3350</v>
      </c>
      <c r="G45" s="1002">
        <f t="shared" si="23"/>
        <v>20000000</v>
      </c>
      <c r="H45" s="1002"/>
      <c r="I45" s="1002"/>
      <c r="J45" s="1002"/>
      <c r="K45" s="1002"/>
      <c r="L45" s="1002"/>
      <c r="M45" s="1002"/>
      <c r="N45" s="1002"/>
      <c r="O45" s="1002"/>
      <c r="P45" s="1002"/>
      <c r="Q45" s="1002"/>
      <c r="R45" s="1002"/>
      <c r="S45" s="1002"/>
      <c r="T45" s="1002"/>
      <c r="U45" s="1002">
        <v>20000000</v>
      </c>
      <c r="V45" s="1002"/>
      <c r="W45" s="1002"/>
      <c r="X45" s="1002"/>
      <c r="Y45" s="1002"/>
      <c r="AA45" s="1005">
        <f t="shared" si="1"/>
        <v>0</v>
      </c>
      <c r="AB45" s="1002">
        <f t="shared" si="24"/>
        <v>0</v>
      </c>
      <c r="AC45" s="1002"/>
      <c r="AD45" s="1002"/>
      <c r="AE45" s="1002"/>
      <c r="AF45" s="1002"/>
      <c r="AG45" s="1002"/>
      <c r="AH45" s="1002"/>
      <c r="AI45" s="1002"/>
      <c r="AJ45" s="1002"/>
      <c r="AK45" s="1002"/>
      <c r="AL45" s="1002"/>
      <c r="AM45" s="1002"/>
      <c r="AN45" s="1002"/>
      <c r="AO45" s="1002"/>
      <c r="AP45" s="1002"/>
      <c r="AQ45" s="1002"/>
      <c r="AR45" s="1002"/>
      <c r="AS45" s="1002"/>
      <c r="AT45" s="1002"/>
      <c r="AU45" s="1005">
        <f t="shared" si="3"/>
        <v>1</v>
      </c>
      <c r="AV45" s="1002">
        <f t="shared" si="25"/>
        <v>20000000</v>
      </c>
      <c r="AW45" s="1002">
        <f t="shared" si="44"/>
        <v>0</v>
      </c>
      <c r="AX45" s="1002">
        <f t="shared" si="44"/>
        <v>0</v>
      </c>
      <c r="AY45" s="1002">
        <f t="shared" si="33"/>
        <v>0</v>
      </c>
      <c r="AZ45" s="1002">
        <f t="shared" si="39"/>
        <v>0</v>
      </c>
      <c r="BA45" s="1002">
        <f t="shared" si="39"/>
        <v>0</v>
      </c>
      <c r="BB45" s="1002">
        <f t="shared" si="39"/>
        <v>0</v>
      </c>
      <c r="BC45" s="1002">
        <f t="shared" si="40"/>
        <v>0</v>
      </c>
      <c r="BD45" s="1002">
        <f t="shared" si="40"/>
        <v>0</v>
      </c>
      <c r="BE45" s="1002">
        <f t="shared" si="46"/>
        <v>0</v>
      </c>
      <c r="BF45" s="1002">
        <f t="shared" si="40"/>
        <v>0</v>
      </c>
      <c r="BG45" s="1002">
        <f t="shared" si="40"/>
        <v>0</v>
      </c>
      <c r="BH45" s="1002">
        <f t="shared" si="40"/>
        <v>0</v>
      </c>
      <c r="BI45" s="1002"/>
      <c r="BJ45" s="1002">
        <f>+U45-AP45</f>
        <v>20000000</v>
      </c>
      <c r="BK45" s="1002">
        <f t="shared" si="40"/>
        <v>0</v>
      </c>
      <c r="BL45" s="1002"/>
      <c r="BM45" s="1002"/>
      <c r="BN45" s="1002">
        <f t="shared" si="27"/>
        <v>0</v>
      </c>
      <c r="BO45" s="1005">
        <f t="shared" si="8"/>
        <v>0</v>
      </c>
      <c r="BP45" s="1002">
        <f t="shared" si="28"/>
        <v>0</v>
      </c>
      <c r="BQ45" s="1002"/>
      <c r="BR45" s="1002"/>
      <c r="BS45" s="1002"/>
      <c r="BT45" s="1002"/>
      <c r="BU45" s="1002"/>
      <c r="BV45" s="1002"/>
      <c r="BW45" s="1002"/>
      <c r="BX45" s="1002"/>
      <c r="BY45" s="1002"/>
      <c r="BZ45" s="1002"/>
      <c r="CA45" s="1002"/>
      <c r="CB45" s="1002"/>
      <c r="CC45" s="1002"/>
      <c r="CD45" s="1002"/>
      <c r="CE45" s="1002"/>
      <c r="CF45" s="1002"/>
      <c r="CG45" s="1002"/>
      <c r="CH45" s="1002"/>
      <c r="CI45" s="1005">
        <f t="shared" si="10"/>
        <v>1</v>
      </c>
      <c r="CJ45" s="1002">
        <f t="shared" si="29"/>
        <v>20000000</v>
      </c>
      <c r="CK45" s="1002">
        <f t="shared" si="47"/>
        <v>0</v>
      </c>
      <c r="CL45" s="1002">
        <f t="shared" si="45"/>
        <v>0</v>
      </c>
      <c r="CM45" s="1002">
        <f t="shared" si="45"/>
        <v>0</v>
      </c>
      <c r="CN45" s="1002">
        <f t="shared" si="45"/>
        <v>0</v>
      </c>
      <c r="CO45" s="1002">
        <f t="shared" si="45"/>
        <v>0</v>
      </c>
      <c r="CP45" s="1002">
        <f t="shared" si="45"/>
        <v>0</v>
      </c>
      <c r="CQ45" s="1002">
        <f t="shared" si="43"/>
        <v>0</v>
      </c>
      <c r="CR45" s="1002">
        <f t="shared" si="43"/>
        <v>0</v>
      </c>
      <c r="CS45" s="1002">
        <f t="shared" si="43"/>
        <v>0</v>
      </c>
      <c r="CT45" s="1002">
        <f t="shared" si="43"/>
        <v>0</v>
      </c>
      <c r="CU45" s="1002">
        <f t="shared" si="43"/>
        <v>0</v>
      </c>
      <c r="CV45" s="1002">
        <f t="shared" si="43"/>
        <v>0</v>
      </c>
      <c r="CW45" s="1002">
        <f t="shared" si="37"/>
        <v>0</v>
      </c>
      <c r="CX45" s="1002">
        <f t="shared" si="37"/>
        <v>20000000</v>
      </c>
      <c r="CY45" s="1002">
        <f t="shared" si="37"/>
        <v>0</v>
      </c>
      <c r="CZ45" s="1002">
        <f t="shared" si="37"/>
        <v>0</v>
      </c>
      <c r="DA45" s="1002">
        <f t="shared" si="42"/>
        <v>0</v>
      </c>
      <c r="DB45" s="1002">
        <f t="shared" si="38"/>
        <v>0</v>
      </c>
      <c r="DF45" s="1082"/>
      <c r="DG45" s="1082"/>
      <c r="DH45" s="1080"/>
    </row>
    <row r="46" spans="1:112" ht="48.75" hidden="1" customHeight="1" x14ac:dyDescent="0.25">
      <c r="A46" s="1495"/>
      <c r="B46" s="1494"/>
      <c r="C46" s="1058" t="s">
        <v>4508</v>
      </c>
      <c r="D46" s="1008" t="s">
        <v>4506</v>
      </c>
      <c r="E46" s="1034">
        <v>410</v>
      </c>
      <c r="F46" s="1061" t="s">
        <v>3350</v>
      </c>
      <c r="G46" s="1002">
        <f t="shared" si="23"/>
        <v>10000000</v>
      </c>
      <c r="H46" s="1002"/>
      <c r="I46" s="1002"/>
      <c r="J46" s="1002"/>
      <c r="K46" s="1002"/>
      <c r="L46" s="1002"/>
      <c r="M46" s="1002"/>
      <c r="N46" s="1002"/>
      <c r="O46" s="1002"/>
      <c r="P46" s="1002"/>
      <c r="Q46" s="1002"/>
      <c r="R46" s="1002"/>
      <c r="S46" s="1002"/>
      <c r="T46" s="1002"/>
      <c r="U46" s="1002">
        <v>10000000</v>
      </c>
      <c r="V46" s="1002"/>
      <c r="W46" s="1002"/>
      <c r="X46" s="1002"/>
      <c r="Y46" s="1002"/>
      <c r="AA46" s="1005">
        <f t="shared" si="1"/>
        <v>0</v>
      </c>
      <c r="AB46" s="1002">
        <f t="shared" si="24"/>
        <v>0</v>
      </c>
      <c r="AC46" s="1002"/>
      <c r="AD46" s="1002"/>
      <c r="AE46" s="1002"/>
      <c r="AF46" s="1002"/>
      <c r="AG46" s="1002"/>
      <c r="AH46" s="1002"/>
      <c r="AI46" s="1002"/>
      <c r="AJ46" s="1002"/>
      <c r="AK46" s="1002"/>
      <c r="AL46" s="1002"/>
      <c r="AM46" s="1002"/>
      <c r="AN46" s="1002"/>
      <c r="AO46" s="1002"/>
      <c r="AP46" s="1002"/>
      <c r="AQ46" s="1002"/>
      <c r="AR46" s="1002"/>
      <c r="AS46" s="1002"/>
      <c r="AT46" s="1002"/>
      <c r="AU46" s="1005">
        <f t="shared" si="3"/>
        <v>1</v>
      </c>
      <c r="AV46" s="1002">
        <f t="shared" si="25"/>
        <v>10000000</v>
      </c>
      <c r="AW46" s="1002">
        <f t="shared" si="44"/>
        <v>0</v>
      </c>
      <c r="AX46" s="1002">
        <f t="shared" si="44"/>
        <v>0</v>
      </c>
      <c r="AY46" s="1002">
        <f t="shared" si="33"/>
        <v>0</v>
      </c>
      <c r="AZ46" s="1002">
        <f t="shared" si="39"/>
        <v>0</v>
      </c>
      <c r="BA46" s="1002">
        <f t="shared" si="39"/>
        <v>0</v>
      </c>
      <c r="BB46" s="1002">
        <f t="shared" si="39"/>
        <v>0</v>
      </c>
      <c r="BC46" s="1002">
        <f t="shared" si="40"/>
        <v>0</v>
      </c>
      <c r="BD46" s="1002">
        <f t="shared" si="40"/>
        <v>0</v>
      </c>
      <c r="BE46" s="1002">
        <f t="shared" si="46"/>
        <v>0</v>
      </c>
      <c r="BF46" s="1002">
        <f t="shared" si="40"/>
        <v>0</v>
      </c>
      <c r="BG46" s="1002">
        <f t="shared" si="40"/>
        <v>0</v>
      </c>
      <c r="BH46" s="1002">
        <f t="shared" si="40"/>
        <v>0</v>
      </c>
      <c r="BI46" s="1002"/>
      <c r="BJ46" s="1002">
        <f>+U46-AP46</f>
        <v>10000000</v>
      </c>
      <c r="BK46" s="1002">
        <f t="shared" si="40"/>
        <v>0</v>
      </c>
      <c r="BL46" s="1002"/>
      <c r="BM46" s="1002"/>
      <c r="BN46" s="1002">
        <f t="shared" si="27"/>
        <v>0</v>
      </c>
      <c r="BO46" s="1005">
        <f t="shared" si="8"/>
        <v>0</v>
      </c>
      <c r="BP46" s="1002">
        <f t="shared" si="28"/>
        <v>0</v>
      </c>
      <c r="BQ46" s="1002"/>
      <c r="BR46" s="1002"/>
      <c r="BS46" s="1002"/>
      <c r="BT46" s="1002"/>
      <c r="BU46" s="1002"/>
      <c r="BV46" s="1002"/>
      <c r="BW46" s="1002"/>
      <c r="BX46" s="1002"/>
      <c r="BY46" s="1002"/>
      <c r="BZ46" s="1002"/>
      <c r="CA46" s="1002"/>
      <c r="CB46" s="1002"/>
      <c r="CC46" s="1002"/>
      <c r="CD46" s="1002"/>
      <c r="CE46" s="1002"/>
      <c r="CF46" s="1002"/>
      <c r="CG46" s="1002"/>
      <c r="CH46" s="1002"/>
      <c r="CI46" s="1005">
        <f t="shared" si="10"/>
        <v>1</v>
      </c>
      <c r="CJ46" s="1002">
        <f t="shared" si="29"/>
        <v>10000000</v>
      </c>
      <c r="CK46" s="1002">
        <f t="shared" si="47"/>
        <v>0</v>
      </c>
      <c r="CL46" s="1002">
        <f t="shared" si="45"/>
        <v>0</v>
      </c>
      <c r="CM46" s="1002">
        <f t="shared" si="45"/>
        <v>0</v>
      </c>
      <c r="CN46" s="1002">
        <f t="shared" si="45"/>
        <v>0</v>
      </c>
      <c r="CO46" s="1002">
        <f t="shared" si="45"/>
        <v>0</v>
      </c>
      <c r="CP46" s="1002">
        <f t="shared" si="45"/>
        <v>0</v>
      </c>
      <c r="CQ46" s="1002">
        <f t="shared" si="43"/>
        <v>0</v>
      </c>
      <c r="CR46" s="1002">
        <f t="shared" si="43"/>
        <v>0</v>
      </c>
      <c r="CS46" s="1002">
        <f t="shared" si="43"/>
        <v>0</v>
      </c>
      <c r="CT46" s="1002">
        <f t="shared" si="43"/>
        <v>0</v>
      </c>
      <c r="CU46" s="1002">
        <f t="shared" si="43"/>
        <v>0</v>
      </c>
      <c r="CV46" s="1002">
        <f t="shared" si="43"/>
        <v>0</v>
      </c>
      <c r="CW46" s="1002">
        <f t="shared" si="37"/>
        <v>0</v>
      </c>
      <c r="CX46" s="1002">
        <f t="shared" si="37"/>
        <v>10000000</v>
      </c>
      <c r="CY46" s="1002">
        <f t="shared" si="37"/>
        <v>0</v>
      </c>
      <c r="CZ46" s="1002">
        <f t="shared" si="37"/>
        <v>0</v>
      </c>
      <c r="DA46" s="1002">
        <f t="shared" si="42"/>
        <v>0</v>
      </c>
      <c r="DB46" s="1002">
        <f t="shared" si="38"/>
        <v>0</v>
      </c>
      <c r="DF46" s="1082"/>
      <c r="DG46" s="1082"/>
      <c r="DH46" s="1080"/>
    </row>
    <row r="47" spans="1:112" ht="38.25" hidden="1" customHeight="1" x14ac:dyDescent="0.25">
      <c r="A47" s="1495" t="s">
        <v>4465</v>
      </c>
      <c r="B47" s="1492" t="s">
        <v>4311</v>
      </c>
      <c r="C47" s="1058" t="s">
        <v>4348</v>
      </c>
      <c r="D47" s="1008" t="s">
        <v>4509</v>
      </c>
      <c r="E47" s="1034">
        <v>410</v>
      </c>
      <c r="F47" s="1061" t="s">
        <v>3350</v>
      </c>
      <c r="G47" s="1002">
        <f t="shared" si="23"/>
        <v>270000000</v>
      </c>
      <c r="H47" s="1002"/>
      <c r="I47" s="1002">
        <v>270000000</v>
      </c>
      <c r="J47" s="1002"/>
      <c r="K47" s="1002"/>
      <c r="L47" s="1002"/>
      <c r="M47" s="1002"/>
      <c r="N47" s="1002"/>
      <c r="O47" s="1002"/>
      <c r="P47" s="1002"/>
      <c r="Q47" s="1002"/>
      <c r="R47" s="1002"/>
      <c r="S47" s="1002"/>
      <c r="T47" s="1002"/>
      <c r="U47" s="1002"/>
      <c r="V47" s="1002"/>
      <c r="W47" s="1002"/>
      <c r="X47" s="1002"/>
      <c r="Y47" s="1002"/>
      <c r="AA47" s="1005">
        <f t="shared" si="1"/>
        <v>1</v>
      </c>
      <c r="AB47" s="1002">
        <f t="shared" si="24"/>
        <v>270000000</v>
      </c>
      <c r="AC47" s="1002"/>
      <c r="AD47" s="1002">
        <f>+'[7]ENERO 2016'!$M$432</f>
        <v>270000000</v>
      </c>
      <c r="AE47" s="1002"/>
      <c r="AF47" s="1002"/>
      <c r="AG47" s="1002"/>
      <c r="AH47" s="1002"/>
      <c r="AI47" s="1002"/>
      <c r="AJ47" s="1002"/>
      <c r="AK47" s="1002"/>
      <c r="AL47" s="1002"/>
      <c r="AM47" s="1002"/>
      <c r="AN47" s="1002"/>
      <c r="AO47" s="1002"/>
      <c r="AP47" s="1002"/>
      <c r="AQ47" s="1002"/>
      <c r="AR47" s="1002"/>
      <c r="AS47" s="1002"/>
      <c r="AT47" s="1002"/>
      <c r="AU47" s="1005">
        <f t="shared" si="3"/>
        <v>0</v>
      </c>
      <c r="AV47" s="1002">
        <f t="shared" si="25"/>
        <v>0</v>
      </c>
      <c r="AW47" s="1002">
        <f t="shared" si="44"/>
        <v>0</v>
      </c>
      <c r="AX47" s="1002">
        <f>I47-AD47</f>
        <v>0</v>
      </c>
      <c r="AY47" s="1002">
        <f t="shared" si="33"/>
        <v>0</v>
      </c>
      <c r="AZ47" s="1002">
        <f t="shared" si="39"/>
        <v>0</v>
      </c>
      <c r="BA47" s="1002">
        <f t="shared" si="39"/>
        <v>0</v>
      </c>
      <c r="BB47" s="1002">
        <f t="shared" si="39"/>
        <v>0</v>
      </c>
      <c r="BC47" s="1002">
        <f t="shared" si="40"/>
        <v>0</v>
      </c>
      <c r="BD47" s="1002">
        <f>+O47-AJ47</f>
        <v>0</v>
      </c>
      <c r="BE47" s="1002">
        <f t="shared" si="46"/>
        <v>0</v>
      </c>
      <c r="BF47" s="1002">
        <f t="shared" si="40"/>
        <v>0</v>
      </c>
      <c r="BG47" s="1002">
        <f t="shared" si="40"/>
        <v>0</v>
      </c>
      <c r="BH47" s="1002">
        <f t="shared" si="40"/>
        <v>0</v>
      </c>
      <c r="BI47" s="1002">
        <f>+T47-AO47</f>
        <v>0</v>
      </c>
      <c r="BJ47" s="1002">
        <f t="shared" ref="BJ47:BK55" si="48">+U47-AP47</f>
        <v>0</v>
      </c>
      <c r="BK47" s="1002">
        <f t="shared" si="40"/>
        <v>0</v>
      </c>
      <c r="BL47" s="1002"/>
      <c r="BM47" s="1002"/>
      <c r="BN47" s="1002">
        <f t="shared" si="27"/>
        <v>0</v>
      </c>
      <c r="BO47" s="1005">
        <f t="shared" si="8"/>
        <v>1</v>
      </c>
      <c r="BP47" s="1002">
        <f t="shared" si="28"/>
        <v>270000000</v>
      </c>
      <c r="BQ47" s="1002"/>
      <c r="BR47" s="1002">
        <f>+'[7]ENERO 2016'!$H$430</f>
        <v>270000000</v>
      </c>
      <c r="BS47" s="1002"/>
      <c r="BT47" s="1002"/>
      <c r="BU47" s="1002"/>
      <c r="BV47" s="1002"/>
      <c r="BW47" s="1002"/>
      <c r="BX47" s="1002"/>
      <c r="BY47" s="1002"/>
      <c r="BZ47" s="1002"/>
      <c r="CA47" s="1002"/>
      <c r="CB47" s="1002"/>
      <c r="CC47" s="1002"/>
      <c r="CD47" s="1002"/>
      <c r="CE47" s="1002"/>
      <c r="CF47" s="1002"/>
      <c r="CG47" s="1002"/>
      <c r="CH47" s="1002"/>
      <c r="CI47" s="1005">
        <f t="shared" si="10"/>
        <v>0</v>
      </c>
      <c r="CJ47" s="1002">
        <f t="shared" si="29"/>
        <v>0</v>
      </c>
      <c r="CK47" s="1002">
        <f t="shared" si="47"/>
        <v>0</v>
      </c>
      <c r="CL47" s="1002">
        <f t="shared" si="45"/>
        <v>0</v>
      </c>
      <c r="CM47" s="1002">
        <f t="shared" si="45"/>
        <v>0</v>
      </c>
      <c r="CN47" s="1002">
        <f>K47-BT47</f>
        <v>0</v>
      </c>
      <c r="CO47" s="1002">
        <f>L47-BU47</f>
        <v>0</v>
      </c>
      <c r="CP47" s="1002">
        <f t="shared" si="45"/>
        <v>0</v>
      </c>
      <c r="CQ47" s="1002">
        <f>+N47-BW47</f>
        <v>0</v>
      </c>
      <c r="CR47" s="1002">
        <f>+O47-BX47</f>
        <v>0</v>
      </c>
      <c r="CS47" s="1002">
        <f t="shared" si="43"/>
        <v>0</v>
      </c>
      <c r="CT47" s="1002">
        <f>Q47-BZ47</f>
        <v>0</v>
      </c>
      <c r="CU47" s="1002">
        <f>R47-CA47</f>
        <v>0</v>
      </c>
      <c r="CV47" s="1002">
        <f>S47-CB47</f>
        <v>0</v>
      </c>
      <c r="CW47" s="1002">
        <f>+T47-CC47</f>
        <v>0</v>
      </c>
      <c r="CX47" s="1002">
        <f>+U47-CD47</f>
        <v>0</v>
      </c>
      <c r="CY47" s="1002">
        <f>+V47-CE47</f>
        <v>0</v>
      </c>
      <c r="CZ47" s="1002">
        <f>+W47-CF47</f>
        <v>0</v>
      </c>
      <c r="DA47" s="1002">
        <f t="shared" si="42"/>
        <v>0</v>
      </c>
      <c r="DB47" s="1002">
        <f>+Y47-CH47</f>
        <v>0</v>
      </c>
      <c r="DF47" s="1082"/>
      <c r="DG47" s="1082"/>
      <c r="DH47" s="1080"/>
    </row>
    <row r="48" spans="1:112" s="203" customFormat="1" ht="37.5" hidden="1" customHeight="1" x14ac:dyDescent="0.25">
      <c r="A48" s="1495"/>
      <c r="B48" s="1494"/>
      <c r="C48" s="1035" t="s">
        <v>4462</v>
      </c>
      <c r="D48" s="1008" t="s">
        <v>4510</v>
      </c>
      <c r="E48" s="1034">
        <v>410</v>
      </c>
      <c r="F48" s="1061" t="s">
        <v>3350</v>
      </c>
      <c r="G48" s="1030">
        <f t="shared" si="23"/>
        <v>30000000</v>
      </c>
      <c r="H48" s="1032"/>
      <c r="I48" s="1030">
        <v>30000000</v>
      </c>
      <c r="J48" s="1030"/>
      <c r="K48" s="1032"/>
      <c r="L48" s="1030"/>
      <c r="M48" s="1030"/>
      <c r="N48" s="1030"/>
      <c r="O48" s="1030"/>
      <c r="P48" s="1030"/>
      <c r="Q48" s="1030"/>
      <c r="R48" s="1030"/>
      <c r="S48" s="1030"/>
      <c r="T48" s="1030"/>
      <c r="U48" s="1030"/>
      <c r="V48" s="1030"/>
      <c r="W48" s="1030"/>
      <c r="X48" s="1030"/>
      <c r="Y48" s="1030"/>
      <c r="AA48" s="1031">
        <f t="shared" si="1"/>
        <v>0</v>
      </c>
      <c r="AB48" s="1030">
        <f t="shared" si="24"/>
        <v>0</v>
      </c>
      <c r="AC48" s="1030"/>
      <c r="AD48" s="1030"/>
      <c r="AE48" s="1030"/>
      <c r="AF48" s="1030"/>
      <c r="AG48" s="1030"/>
      <c r="AH48" s="1030"/>
      <c r="AI48" s="1030"/>
      <c r="AJ48" s="1030"/>
      <c r="AK48" s="1030"/>
      <c r="AL48" s="1030"/>
      <c r="AM48" s="1030"/>
      <c r="AN48" s="1030"/>
      <c r="AO48" s="1030"/>
      <c r="AP48" s="1030"/>
      <c r="AQ48" s="1030"/>
      <c r="AR48" s="1030"/>
      <c r="AS48" s="1030"/>
      <c r="AT48" s="1030"/>
      <c r="AU48" s="1031">
        <f t="shared" si="3"/>
        <v>1</v>
      </c>
      <c r="AV48" s="1030">
        <f t="shared" si="25"/>
        <v>30000000</v>
      </c>
      <c r="AW48" s="1002">
        <f t="shared" si="44"/>
        <v>0</v>
      </c>
      <c r="AX48" s="1002">
        <f t="shared" si="44"/>
        <v>30000000</v>
      </c>
      <c r="AY48" s="1002">
        <f t="shared" si="33"/>
        <v>0</v>
      </c>
      <c r="AZ48" s="1002">
        <f t="shared" si="39"/>
        <v>0</v>
      </c>
      <c r="BA48" s="1002">
        <f t="shared" si="39"/>
        <v>0</v>
      </c>
      <c r="BB48" s="1002">
        <f t="shared" si="39"/>
        <v>0</v>
      </c>
      <c r="BC48" s="1002">
        <f t="shared" si="40"/>
        <v>0</v>
      </c>
      <c r="BD48" s="1002">
        <f t="shared" si="40"/>
        <v>0</v>
      </c>
      <c r="BE48" s="1002">
        <f t="shared" si="46"/>
        <v>0</v>
      </c>
      <c r="BF48" s="1002">
        <f t="shared" si="40"/>
        <v>0</v>
      </c>
      <c r="BG48" s="1002">
        <f t="shared" si="40"/>
        <v>0</v>
      </c>
      <c r="BH48" s="1002">
        <f t="shared" si="40"/>
        <v>0</v>
      </c>
      <c r="BI48" s="1030"/>
      <c r="BJ48" s="1002">
        <f t="shared" si="48"/>
        <v>0</v>
      </c>
      <c r="BK48" s="1002">
        <f t="shared" si="40"/>
        <v>0</v>
      </c>
      <c r="BL48" s="1030"/>
      <c r="BM48" s="1030"/>
      <c r="BN48" s="1030">
        <f t="shared" si="27"/>
        <v>0</v>
      </c>
      <c r="BO48" s="1031">
        <f t="shared" si="8"/>
        <v>0</v>
      </c>
      <c r="BP48" s="1030">
        <f t="shared" si="28"/>
        <v>0</v>
      </c>
      <c r="BQ48" s="1030"/>
      <c r="BR48" s="1030"/>
      <c r="BS48" s="1030"/>
      <c r="BT48" s="1030"/>
      <c r="BU48" s="1030"/>
      <c r="BV48" s="1030"/>
      <c r="BW48" s="1030"/>
      <c r="BX48" s="1030"/>
      <c r="BY48" s="1030"/>
      <c r="BZ48" s="1030"/>
      <c r="CA48" s="1030"/>
      <c r="CB48" s="1030"/>
      <c r="CC48" s="1030"/>
      <c r="CD48" s="1030"/>
      <c r="CE48" s="1030"/>
      <c r="CF48" s="1030"/>
      <c r="CG48" s="1030"/>
      <c r="CH48" s="1030"/>
      <c r="CI48" s="1031">
        <f t="shared" si="10"/>
        <v>1</v>
      </c>
      <c r="CJ48" s="1030">
        <f t="shared" si="29"/>
        <v>30000000</v>
      </c>
      <c r="CK48" s="1002">
        <f t="shared" si="47"/>
        <v>0</v>
      </c>
      <c r="CL48" s="1002">
        <f t="shared" si="45"/>
        <v>30000000</v>
      </c>
      <c r="CM48" s="1002">
        <f t="shared" si="45"/>
        <v>0</v>
      </c>
      <c r="CN48" s="1002">
        <f t="shared" si="45"/>
        <v>0</v>
      </c>
      <c r="CO48" s="1002">
        <f t="shared" si="45"/>
        <v>0</v>
      </c>
      <c r="CP48" s="1002">
        <f t="shared" si="45"/>
        <v>0</v>
      </c>
      <c r="CQ48" s="1002">
        <f t="shared" si="45"/>
        <v>0</v>
      </c>
      <c r="CR48" s="1002">
        <f t="shared" si="45"/>
        <v>0</v>
      </c>
      <c r="CS48" s="1002">
        <f t="shared" si="45"/>
        <v>0</v>
      </c>
      <c r="CT48" s="1002">
        <f t="shared" si="45"/>
        <v>0</v>
      </c>
      <c r="CU48" s="1002">
        <f t="shared" si="45"/>
        <v>0</v>
      </c>
      <c r="CV48" s="1002">
        <f t="shared" si="45"/>
        <v>0</v>
      </c>
      <c r="CW48" s="1002">
        <f t="shared" si="45"/>
        <v>0</v>
      </c>
      <c r="CX48" s="1002">
        <f t="shared" si="45"/>
        <v>0</v>
      </c>
      <c r="CY48" s="1002">
        <f t="shared" si="45"/>
        <v>0</v>
      </c>
      <c r="CZ48" s="1002">
        <f t="shared" si="45"/>
        <v>0</v>
      </c>
      <c r="DA48" s="1002">
        <f t="shared" si="42"/>
        <v>0</v>
      </c>
      <c r="DB48" s="1002">
        <f t="shared" si="42"/>
        <v>0</v>
      </c>
      <c r="DF48" s="1082"/>
      <c r="DG48" s="1082"/>
      <c r="DH48" s="1080"/>
    </row>
    <row r="49" spans="1:112" ht="54.75" hidden="1" customHeight="1" x14ac:dyDescent="0.25">
      <c r="A49" s="1495"/>
      <c r="B49" s="1492" t="s">
        <v>4312</v>
      </c>
      <c r="C49" s="1058" t="s">
        <v>4349</v>
      </c>
      <c r="D49" s="1008" t="s">
        <v>4511</v>
      </c>
      <c r="E49" s="1034">
        <v>410</v>
      </c>
      <c r="F49" s="1061" t="s">
        <v>3350</v>
      </c>
      <c r="G49" s="1002">
        <f t="shared" si="23"/>
        <v>90000000</v>
      </c>
      <c r="H49" s="1007"/>
      <c r="I49" s="1002"/>
      <c r="J49" s="1002"/>
      <c r="K49" s="1007"/>
      <c r="L49" s="944"/>
      <c r="M49" s="944"/>
      <c r="N49" s="944"/>
      <c r="O49" s="1002"/>
      <c r="P49" s="1002"/>
      <c r="Q49" s="1002"/>
      <c r="R49" s="1002"/>
      <c r="S49" s="1002"/>
      <c r="T49" s="1002"/>
      <c r="U49" s="1002">
        <v>90000000</v>
      </c>
      <c r="V49" s="1002"/>
      <c r="W49" s="1002"/>
      <c r="X49" s="1002"/>
      <c r="Y49" s="1002"/>
      <c r="AA49" s="1005">
        <f t="shared" si="1"/>
        <v>0.55555555555555558</v>
      </c>
      <c r="AB49" s="1002">
        <f t="shared" si="24"/>
        <v>50000000</v>
      </c>
      <c r="AC49" s="1002"/>
      <c r="AD49" s="1002"/>
      <c r="AE49" s="1002"/>
      <c r="AF49" s="1002"/>
      <c r="AG49" s="1002"/>
      <c r="AH49" s="1002"/>
      <c r="AI49" s="1002"/>
      <c r="AJ49" s="1002"/>
      <c r="AK49" s="1002"/>
      <c r="AL49" s="1002"/>
      <c r="AM49" s="1002"/>
      <c r="AN49" s="1002"/>
      <c r="AO49" s="1002"/>
      <c r="AP49" s="1002">
        <f>+'[7]ENERO 2016'!$Y$447</f>
        <v>50000000</v>
      </c>
      <c r="AQ49" s="1002"/>
      <c r="AR49" s="1002"/>
      <c r="AS49" s="1002"/>
      <c r="AT49" s="1002"/>
      <c r="AU49" s="1005">
        <f t="shared" si="3"/>
        <v>0.44444444444444442</v>
      </c>
      <c r="AV49" s="1002">
        <f t="shared" si="25"/>
        <v>40000000</v>
      </c>
      <c r="AW49" s="1002">
        <f t="shared" si="44"/>
        <v>0</v>
      </c>
      <c r="AX49" s="1002">
        <f t="shared" si="44"/>
        <v>0</v>
      </c>
      <c r="AY49" s="1002">
        <f t="shared" si="33"/>
        <v>0</v>
      </c>
      <c r="AZ49" s="1002">
        <f t="shared" si="39"/>
        <v>0</v>
      </c>
      <c r="BA49" s="1002">
        <f>+L49-AG49</f>
        <v>0</v>
      </c>
      <c r="BB49" s="1002">
        <f t="shared" si="39"/>
        <v>0</v>
      </c>
      <c r="BC49" s="1002">
        <f t="shared" si="40"/>
        <v>0</v>
      </c>
      <c r="BD49" s="1002">
        <f t="shared" si="40"/>
        <v>0</v>
      </c>
      <c r="BE49" s="1002">
        <f t="shared" si="46"/>
        <v>0</v>
      </c>
      <c r="BF49" s="1002">
        <f t="shared" si="40"/>
        <v>0</v>
      </c>
      <c r="BG49" s="1002">
        <f t="shared" si="40"/>
        <v>0</v>
      </c>
      <c r="BH49" s="1002">
        <f t="shared" si="40"/>
        <v>0</v>
      </c>
      <c r="BI49" s="1002">
        <f>+T49-AO49</f>
        <v>0</v>
      </c>
      <c r="BJ49" s="1002">
        <f t="shared" si="48"/>
        <v>40000000</v>
      </c>
      <c r="BK49" s="1002">
        <f t="shared" si="40"/>
        <v>0</v>
      </c>
      <c r="BL49" s="1002"/>
      <c r="BM49" s="1002"/>
      <c r="BN49" s="1002">
        <f t="shared" si="27"/>
        <v>0</v>
      </c>
      <c r="BO49" s="1005">
        <f t="shared" si="8"/>
        <v>0.1460925111111111</v>
      </c>
      <c r="BP49" s="1002">
        <f t="shared" si="28"/>
        <v>13148326</v>
      </c>
      <c r="BQ49" s="1002"/>
      <c r="BR49" s="1002"/>
      <c r="BS49" s="1002"/>
      <c r="BT49" s="1002"/>
      <c r="BU49" s="1002"/>
      <c r="BV49" s="1002"/>
      <c r="BW49" s="1002"/>
      <c r="BX49" s="1002"/>
      <c r="BY49" s="1002"/>
      <c r="BZ49" s="1002"/>
      <c r="CA49" s="1002"/>
      <c r="CB49" s="1002"/>
      <c r="CC49" s="1002"/>
      <c r="CD49" s="1002">
        <f>+'[7]ENERO 2016'!$H$445</f>
        <v>13148326</v>
      </c>
      <c r="CE49" s="1002"/>
      <c r="CF49" s="1002"/>
      <c r="CG49" s="1002"/>
      <c r="CH49" s="1002"/>
      <c r="CI49" s="1005">
        <f t="shared" si="10"/>
        <v>0.8539074888888889</v>
      </c>
      <c r="CJ49" s="1002">
        <f t="shared" si="29"/>
        <v>76851674</v>
      </c>
      <c r="CK49" s="1002">
        <f>H49-BQ49</f>
        <v>0</v>
      </c>
      <c r="CL49" s="1002">
        <f>I49-BR49</f>
        <v>0</v>
      </c>
      <c r="CM49" s="1002">
        <f t="shared" si="45"/>
        <v>0</v>
      </c>
      <c r="CN49" s="1002">
        <f t="shared" si="45"/>
        <v>0</v>
      </c>
      <c r="CO49" s="1002">
        <f t="shared" si="45"/>
        <v>0</v>
      </c>
      <c r="CP49" s="1002">
        <f t="shared" si="45"/>
        <v>0</v>
      </c>
      <c r="CQ49" s="1002">
        <f>+N49-BW49</f>
        <v>0</v>
      </c>
      <c r="CR49" s="1002">
        <f>+O49-BX49</f>
        <v>0</v>
      </c>
      <c r="CS49" s="1002">
        <f>+P49-BY49</f>
        <v>0</v>
      </c>
      <c r="CT49" s="1002">
        <f>Q49-BZ49</f>
        <v>0</v>
      </c>
      <c r="CU49" s="1002">
        <f>R49-CA49</f>
        <v>0</v>
      </c>
      <c r="CV49" s="1002">
        <f>S49-CB49</f>
        <v>0</v>
      </c>
      <c r="CW49" s="1002">
        <f>+T49-CC49</f>
        <v>0</v>
      </c>
      <c r="CX49" s="1002">
        <f>+U49-CD49</f>
        <v>76851674</v>
      </c>
      <c r="CY49" s="1002">
        <f>+V49-CE49</f>
        <v>0</v>
      </c>
      <c r="CZ49" s="1002">
        <f>+W49-CF49</f>
        <v>0</v>
      </c>
      <c r="DA49" s="1002">
        <f t="shared" si="42"/>
        <v>0</v>
      </c>
      <c r="DB49" s="1002">
        <f>+Y49-CH49</f>
        <v>0</v>
      </c>
      <c r="DC49" s="948"/>
      <c r="DF49" s="1082"/>
      <c r="DG49" s="1082"/>
      <c r="DH49" s="1080"/>
    </row>
    <row r="50" spans="1:112" ht="42" hidden="1" customHeight="1" x14ac:dyDescent="0.25">
      <c r="A50" s="1495"/>
      <c r="B50" s="1494"/>
      <c r="C50" s="1058" t="s">
        <v>4512</v>
      </c>
      <c r="D50" s="1008" t="s">
        <v>4486</v>
      </c>
      <c r="E50" s="1034">
        <v>410</v>
      </c>
      <c r="F50" s="1061" t="s">
        <v>4451</v>
      </c>
      <c r="G50" s="1002">
        <f t="shared" si="23"/>
        <v>3000000</v>
      </c>
      <c r="H50" s="1007"/>
      <c r="I50" s="1002"/>
      <c r="J50" s="1002"/>
      <c r="K50" s="1007"/>
      <c r="L50" s="944"/>
      <c r="M50" s="944"/>
      <c r="N50" s="944"/>
      <c r="O50" s="1002"/>
      <c r="P50" s="1002"/>
      <c r="Q50" s="1002"/>
      <c r="R50" s="1002"/>
      <c r="S50" s="1002"/>
      <c r="T50" s="1002"/>
      <c r="U50" s="1002"/>
      <c r="V50" s="1002"/>
      <c r="W50" s="1002"/>
      <c r="X50" s="1002"/>
      <c r="Y50" s="1002">
        <v>3000000</v>
      </c>
      <c r="AA50" s="1005">
        <f t="shared" si="1"/>
        <v>0</v>
      </c>
      <c r="AB50" s="1002">
        <f t="shared" si="24"/>
        <v>0</v>
      </c>
      <c r="AC50" s="1002"/>
      <c r="AD50" s="1002"/>
      <c r="AE50" s="1002"/>
      <c r="AF50" s="1002"/>
      <c r="AG50" s="1002"/>
      <c r="AH50" s="1002"/>
      <c r="AI50" s="1002"/>
      <c r="AJ50" s="1002"/>
      <c r="AK50" s="1002"/>
      <c r="AL50" s="1002"/>
      <c r="AM50" s="1002"/>
      <c r="AN50" s="1002"/>
      <c r="AO50" s="1002"/>
      <c r="AP50" s="1002"/>
      <c r="AQ50" s="1002"/>
      <c r="AR50" s="1002"/>
      <c r="AS50" s="1002"/>
      <c r="AT50" s="1002"/>
      <c r="AU50" s="1005">
        <f t="shared" si="3"/>
        <v>1</v>
      </c>
      <c r="AV50" s="1002">
        <f t="shared" si="25"/>
        <v>3000000</v>
      </c>
      <c r="AW50" s="1002">
        <f t="shared" si="44"/>
        <v>0</v>
      </c>
      <c r="AX50" s="1002">
        <f t="shared" si="44"/>
        <v>0</v>
      </c>
      <c r="AY50" s="1002">
        <f>J50-AE50</f>
        <v>0</v>
      </c>
      <c r="AZ50" s="1002">
        <f t="shared" si="39"/>
        <v>0</v>
      </c>
      <c r="BA50" s="1002">
        <f t="shared" si="39"/>
        <v>0</v>
      </c>
      <c r="BB50" s="1002">
        <f t="shared" si="39"/>
        <v>0</v>
      </c>
      <c r="BC50" s="1002">
        <f t="shared" si="40"/>
        <v>0</v>
      </c>
      <c r="BD50" s="1002">
        <f t="shared" si="40"/>
        <v>0</v>
      </c>
      <c r="BE50" s="1002">
        <f>+P50-AL50</f>
        <v>0</v>
      </c>
      <c r="BF50" s="1002">
        <f t="shared" si="40"/>
        <v>0</v>
      </c>
      <c r="BG50" s="1002">
        <f t="shared" si="40"/>
        <v>0</v>
      </c>
      <c r="BH50" s="1002">
        <f t="shared" si="40"/>
        <v>0</v>
      </c>
      <c r="BI50" s="1002"/>
      <c r="BJ50" s="1002">
        <f t="shared" si="48"/>
        <v>0</v>
      </c>
      <c r="BK50" s="1002">
        <f t="shared" si="40"/>
        <v>0</v>
      </c>
      <c r="BL50" s="1002"/>
      <c r="BM50" s="1002"/>
      <c r="BN50" s="1002">
        <f t="shared" si="27"/>
        <v>3000000</v>
      </c>
      <c r="BO50" s="1005">
        <f t="shared" si="8"/>
        <v>0</v>
      </c>
      <c r="BP50" s="1002">
        <f t="shared" si="28"/>
        <v>0</v>
      </c>
      <c r="BQ50" s="1002"/>
      <c r="BR50" s="1002"/>
      <c r="BS50" s="1002"/>
      <c r="BT50" s="1002"/>
      <c r="BU50" s="1002"/>
      <c r="BV50" s="1002"/>
      <c r="BW50" s="1002"/>
      <c r="BX50" s="1002"/>
      <c r="BY50" s="1002"/>
      <c r="BZ50" s="1002"/>
      <c r="CA50" s="1002"/>
      <c r="CB50" s="1002"/>
      <c r="CC50" s="1002"/>
      <c r="CD50" s="1002"/>
      <c r="CE50" s="1002"/>
      <c r="CF50" s="1002"/>
      <c r="CG50" s="1002"/>
      <c r="CH50" s="1002"/>
      <c r="CI50" s="1005">
        <f t="shared" si="10"/>
        <v>1</v>
      </c>
      <c r="CJ50" s="1002">
        <f t="shared" si="29"/>
        <v>3000000</v>
      </c>
      <c r="CK50" s="1002">
        <f t="shared" ref="CK50:CP55" si="49">H50-BQ50</f>
        <v>0</v>
      </c>
      <c r="CL50" s="1002">
        <f t="shared" si="49"/>
        <v>0</v>
      </c>
      <c r="CM50" s="1002">
        <f t="shared" si="45"/>
        <v>0</v>
      </c>
      <c r="CN50" s="1002">
        <f t="shared" si="45"/>
        <v>0</v>
      </c>
      <c r="CO50" s="1002">
        <f t="shared" si="45"/>
        <v>0</v>
      </c>
      <c r="CP50" s="1002">
        <f t="shared" si="45"/>
        <v>0</v>
      </c>
      <c r="CQ50" s="1002">
        <f t="shared" si="45"/>
        <v>0</v>
      </c>
      <c r="CR50" s="1002">
        <f t="shared" si="45"/>
        <v>0</v>
      </c>
      <c r="CS50" s="1002">
        <f t="shared" si="45"/>
        <v>0</v>
      </c>
      <c r="CT50" s="1002">
        <f t="shared" si="45"/>
        <v>0</v>
      </c>
      <c r="CU50" s="1002">
        <f t="shared" si="45"/>
        <v>0</v>
      </c>
      <c r="CV50" s="1002">
        <f t="shared" si="45"/>
        <v>0</v>
      </c>
      <c r="CW50" s="1002">
        <f t="shared" si="45"/>
        <v>0</v>
      </c>
      <c r="CX50" s="1002">
        <f t="shared" si="45"/>
        <v>0</v>
      </c>
      <c r="CY50" s="1002">
        <f t="shared" si="45"/>
        <v>0</v>
      </c>
      <c r="CZ50" s="1002">
        <f t="shared" si="45"/>
        <v>0</v>
      </c>
      <c r="DA50" s="1002">
        <f t="shared" si="42"/>
        <v>0</v>
      </c>
      <c r="DB50" s="1002">
        <f t="shared" si="42"/>
        <v>3000000</v>
      </c>
      <c r="DC50" s="948"/>
      <c r="DF50" s="1082"/>
      <c r="DG50" s="1082"/>
      <c r="DH50" s="1080"/>
    </row>
    <row r="51" spans="1:112" ht="53.25" hidden="1" customHeight="1" x14ac:dyDescent="0.25">
      <c r="A51" s="1495"/>
      <c r="B51" s="1492" t="s">
        <v>4313</v>
      </c>
      <c r="C51" s="1058" t="s">
        <v>4350</v>
      </c>
      <c r="D51" s="1008" t="s">
        <v>4577</v>
      </c>
      <c r="E51" s="1034">
        <v>410</v>
      </c>
      <c r="F51" s="1061" t="s">
        <v>4517</v>
      </c>
      <c r="G51" s="1002">
        <f t="shared" si="23"/>
        <v>52000000</v>
      </c>
      <c r="H51" s="944"/>
      <c r="I51" s="1002">
        <v>30000000</v>
      </c>
      <c r="J51" s="1002"/>
      <c r="K51" s="944"/>
      <c r="L51" s="944"/>
      <c r="M51" s="944"/>
      <c r="N51" s="944"/>
      <c r="O51" s="1002"/>
      <c r="P51" s="1002"/>
      <c r="Q51" s="1002"/>
      <c r="R51" s="1002"/>
      <c r="S51" s="1002"/>
      <c r="T51" s="1002"/>
      <c r="U51" s="1002"/>
      <c r="V51" s="1002"/>
      <c r="W51" s="1002"/>
      <c r="X51" s="1002"/>
      <c r="Y51" s="1002">
        <v>22000000</v>
      </c>
      <c r="AA51" s="1005">
        <f t="shared" si="1"/>
        <v>3.8461538461538464E-2</v>
      </c>
      <c r="AB51" s="1002">
        <f t="shared" si="24"/>
        <v>2000000</v>
      </c>
      <c r="AC51" s="1002"/>
      <c r="AD51" s="1002"/>
      <c r="AE51" s="1002"/>
      <c r="AF51" s="1002"/>
      <c r="AG51" s="1002"/>
      <c r="AH51" s="1002"/>
      <c r="AI51" s="1002"/>
      <c r="AJ51" s="1002"/>
      <c r="AK51" s="1002"/>
      <c r="AL51" s="1002"/>
      <c r="AM51" s="1002"/>
      <c r="AN51" s="1002"/>
      <c r="AO51" s="1002"/>
      <c r="AP51" s="1002"/>
      <c r="AQ51" s="1002"/>
      <c r="AR51" s="1002"/>
      <c r="AS51" s="1002"/>
      <c r="AT51" s="1002">
        <f>+'[7]ENERO 2016'!$AD$462</f>
        <v>2000000</v>
      </c>
      <c r="AU51" s="1005">
        <f t="shared" si="3"/>
        <v>0.96153846153846156</v>
      </c>
      <c r="AV51" s="1002">
        <f t="shared" si="25"/>
        <v>50000000</v>
      </c>
      <c r="AW51" s="1002">
        <f t="shared" si="44"/>
        <v>0</v>
      </c>
      <c r="AX51" s="1002">
        <f>I51-AD51</f>
        <v>30000000</v>
      </c>
      <c r="AY51" s="1002">
        <f t="shared" si="33"/>
        <v>0</v>
      </c>
      <c r="AZ51" s="1002">
        <f t="shared" si="39"/>
        <v>0</v>
      </c>
      <c r="BA51" s="1002">
        <f t="shared" si="39"/>
        <v>0</v>
      </c>
      <c r="BB51" s="1002">
        <f t="shared" si="39"/>
        <v>0</v>
      </c>
      <c r="BC51" s="1002">
        <f t="shared" si="40"/>
        <v>0</v>
      </c>
      <c r="BD51" s="1002">
        <f>+O51-AJ51</f>
        <v>0</v>
      </c>
      <c r="BE51" s="1002">
        <f t="shared" si="46"/>
        <v>0</v>
      </c>
      <c r="BF51" s="1002">
        <f t="shared" si="40"/>
        <v>0</v>
      </c>
      <c r="BG51" s="1002">
        <f t="shared" si="40"/>
        <v>0</v>
      </c>
      <c r="BH51" s="1002">
        <f t="shared" si="40"/>
        <v>0</v>
      </c>
      <c r="BI51" s="1002">
        <f>+T51-AO51</f>
        <v>0</v>
      </c>
      <c r="BJ51" s="1002">
        <f t="shared" si="48"/>
        <v>0</v>
      </c>
      <c r="BK51" s="1002">
        <f t="shared" si="40"/>
        <v>0</v>
      </c>
      <c r="BL51" s="1002"/>
      <c r="BM51" s="1002"/>
      <c r="BN51" s="1002">
        <f t="shared" si="27"/>
        <v>20000000</v>
      </c>
      <c r="BO51" s="1005">
        <f t="shared" si="8"/>
        <v>0</v>
      </c>
      <c r="BP51" s="1002">
        <f t="shared" si="28"/>
        <v>0</v>
      </c>
      <c r="BQ51" s="1002"/>
      <c r="BR51" s="1002"/>
      <c r="BS51" s="1002"/>
      <c r="BT51" s="1002"/>
      <c r="BU51" s="1002"/>
      <c r="BV51" s="1002"/>
      <c r="BW51" s="1002"/>
      <c r="BX51" s="1002"/>
      <c r="BY51" s="1002"/>
      <c r="BZ51" s="1002"/>
      <c r="CA51" s="1002"/>
      <c r="CB51" s="1002"/>
      <c r="CC51" s="1002"/>
      <c r="CD51" s="1002"/>
      <c r="CE51" s="1002"/>
      <c r="CF51" s="1002"/>
      <c r="CG51" s="1002"/>
      <c r="CH51" s="1002"/>
      <c r="CI51" s="1005">
        <f t="shared" si="10"/>
        <v>1</v>
      </c>
      <c r="CJ51" s="1002">
        <f t="shared" si="29"/>
        <v>52000000</v>
      </c>
      <c r="CK51" s="1002">
        <f t="shared" si="49"/>
        <v>0</v>
      </c>
      <c r="CL51" s="1002">
        <f t="shared" si="49"/>
        <v>30000000</v>
      </c>
      <c r="CM51" s="1002">
        <f t="shared" si="45"/>
        <v>0</v>
      </c>
      <c r="CN51" s="1002">
        <f t="shared" si="45"/>
        <v>0</v>
      </c>
      <c r="CO51" s="1002">
        <f t="shared" si="45"/>
        <v>0</v>
      </c>
      <c r="CP51" s="1002">
        <f t="shared" si="45"/>
        <v>0</v>
      </c>
      <c r="CQ51" s="1002">
        <f t="shared" ref="CQ51:CR55" si="50">+N51-BW51</f>
        <v>0</v>
      </c>
      <c r="CR51" s="1002">
        <f t="shared" si="50"/>
        <v>0</v>
      </c>
      <c r="CS51" s="1002">
        <f t="shared" si="45"/>
        <v>0</v>
      </c>
      <c r="CT51" s="1002">
        <f t="shared" si="45"/>
        <v>0</v>
      </c>
      <c r="CU51" s="1002">
        <f t="shared" si="45"/>
        <v>0</v>
      </c>
      <c r="CV51" s="1002">
        <f t="shared" si="45"/>
        <v>0</v>
      </c>
      <c r="CW51" s="1002">
        <f t="shared" ref="CW51:CZ55" si="51">+T51-CC51</f>
        <v>0</v>
      </c>
      <c r="CX51" s="1002">
        <f t="shared" si="51"/>
        <v>0</v>
      </c>
      <c r="CY51" s="1002">
        <f t="shared" si="51"/>
        <v>0</v>
      </c>
      <c r="CZ51" s="1002">
        <f t="shared" si="51"/>
        <v>0</v>
      </c>
      <c r="DA51" s="1002">
        <f t="shared" si="42"/>
        <v>0</v>
      </c>
      <c r="DB51" s="1002">
        <f>+Y51-CH51</f>
        <v>22000000</v>
      </c>
      <c r="DF51" s="1082"/>
      <c r="DG51" s="1082"/>
      <c r="DH51" s="1080"/>
    </row>
    <row r="52" spans="1:112" ht="50.25" hidden="1" customHeight="1" x14ac:dyDescent="0.25">
      <c r="A52" s="1495"/>
      <c r="B52" s="1493"/>
      <c r="C52" s="1058" t="s">
        <v>4351</v>
      </c>
      <c r="D52" s="1008" t="s">
        <v>4513</v>
      </c>
      <c r="E52" s="1034">
        <v>410</v>
      </c>
      <c r="F52" s="1061" t="s">
        <v>3350</v>
      </c>
      <c r="G52" s="1002">
        <f t="shared" si="23"/>
        <v>10000000</v>
      </c>
      <c r="H52" s="944"/>
      <c r="I52" s="1002"/>
      <c r="J52" s="1002"/>
      <c r="K52" s="944"/>
      <c r="L52" s="944"/>
      <c r="M52" s="944"/>
      <c r="N52" s="944"/>
      <c r="O52" s="1002"/>
      <c r="P52" s="1002"/>
      <c r="Q52" s="1002"/>
      <c r="R52" s="1002"/>
      <c r="S52" s="1002"/>
      <c r="T52" s="1002"/>
      <c r="U52" s="1002">
        <v>10000000</v>
      </c>
      <c r="V52" s="1002"/>
      <c r="W52" s="1002"/>
      <c r="X52" s="1002"/>
      <c r="Y52" s="1002"/>
      <c r="AA52" s="1005">
        <f t="shared" si="1"/>
        <v>0</v>
      </c>
      <c r="AB52" s="1002">
        <f t="shared" si="24"/>
        <v>0</v>
      </c>
      <c r="AC52" s="1002"/>
      <c r="AD52" s="1002"/>
      <c r="AE52" s="1002"/>
      <c r="AF52" s="1002"/>
      <c r="AG52" s="1002"/>
      <c r="AH52" s="1002"/>
      <c r="AI52" s="1002"/>
      <c r="AJ52" s="1002"/>
      <c r="AK52" s="1002"/>
      <c r="AL52" s="1002"/>
      <c r="AM52" s="1002"/>
      <c r="AN52" s="1002"/>
      <c r="AO52" s="1002"/>
      <c r="AP52" s="1002"/>
      <c r="AQ52" s="1002"/>
      <c r="AR52" s="1002"/>
      <c r="AS52" s="1002"/>
      <c r="AT52" s="1002"/>
      <c r="AU52" s="1005">
        <f t="shared" si="3"/>
        <v>1</v>
      </c>
      <c r="AV52" s="1002">
        <f t="shared" si="25"/>
        <v>10000000</v>
      </c>
      <c r="AW52" s="1002">
        <f t="shared" si="44"/>
        <v>0</v>
      </c>
      <c r="AX52" s="1002">
        <f>I52-AD52</f>
        <v>0</v>
      </c>
      <c r="AY52" s="1002">
        <f t="shared" si="33"/>
        <v>0</v>
      </c>
      <c r="AZ52" s="1002">
        <f t="shared" ref="AZ52:BC55" si="52">+K52-AF52</f>
        <v>0</v>
      </c>
      <c r="BA52" s="1002">
        <f t="shared" si="52"/>
        <v>0</v>
      </c>
      <c r="BB52" s="1002">
        <f t="shared" si="52"/>
        <v>0</v>
      </c>
      <c r="BC52" s="1002">
        <f t="shared" si="52"/>
        <v>0</v>
      </c>
      <c r="BD52" s="1002">
        <f>+O52-AJ52</f>
        <v>0</v>
      </c>
      <c r="BE52" s="1002">
        <f t="shared" si="46"/>
        <v>0</v>
      </c>
      <c r="BF52" s="1002">
        <f t="shared" ref="BF52:BH55" si="53">+Q52-AL52</f>
        <v>0</v>
      </c>
      <c r="BG52" s="1002">
        <f t="shared" si="53"/>
        <v>0</v>
      </c>
      <c r="BH52" s="1002">
        <f t="shared" si="53"/>
        <v>0</v>
      </c>
      <c r="BI52" s="1002">
        <f>+T52-AO52</f>
        <v>0</v>
      </c>
      <c r="BJ52" s="1002">
        <f t="shared" si="48"/>
        <v>10000000</v>
      </c>
      <c r="BK52" s="1002">
        <f t="shared" si="48"/>
        <v>0</v>
      </c>
      <c r="BL52" s="1002"/>
      <c r="BM52" s="1002"/>
      <c r="BN52" s="1002">
        <f t="shared" si="27"/>
        <v>0</v>
      </c>
      <c r="BO52" s="1005">
        <f t="shared" si="8"/>
        <v>0</v>
      </c>
      <c r="BP52" s="1002">
        <f t="shared" si="28"/>
        <v>0</v>
      </c>
      <c r="BQ52" s="1002"/>
      <c r="BR52" s="1002"/>
      <c r="BS52" s="1002"/>
      <c r="BT52" s="1002"/>
      <c r="BU52" s="1002"/>
      <c r="BV52" s="1002"/>
      <c r="BW52" s="1002"/>
      <c r="BX52" s="1002"/>
      <c r="BY52" s="1002"/>
      <c r="BZ52" s="1002"/>
      <c r="CA52" s="1002"/>
      <c r="CB52" s="1002"/>
      <c r="CC52" s="1002"/>
      <c r="CD52" s="1002"/>
      <c r="CE52" s="1002"/>
      <c r="CF52" s="1002"/>
      <c r="CG52" s="1002"/>
      <c r="CH52" s="1002"/>
      <c r="CI52" s="1005">
        <f t="shared" si="10"/>
        <v>1</v>
      </c>
      <c r="CJ52" s="1002">
        <f t="shared" si="29"/>
        <v>10000000</v>
      </c>
      <c r="CK52" s="1002">
        <f t="shared" si="49"/>
        <v>0</v>
      </c>
      <c r="CL52" s="1002">
        <f t="shared" si="49"/>
        <v>0</v>
      </c>
      <c r="CM52" s="1002">
        <f t="shared" si="45"/>
        <v>0</v>
      </c>
      <c r="CN52" s="1002">
        <f t="shared" si="45"/>
        <v>0</v>
      </c>
      <c r="CO52" s="1002">
        <f t="shared" si="45"/>
        <v>0</v>
      </c>
      <c r="CP52" s="1002">
        <f t="shared" si="45"/>
        <v>0</v>
      </c>
      <c r="CQ52" s="1002">
        <f t="shared" si="50"/>
        <v>0</v>
      </c>
      <c r="CR52" s="1002">
        <f t="shared" si="50"/>
        <v>0</v>
      </c>
      <c r="CS52" s="1002">
        <f t="shared" si="45"/>
        <v>0</v>
      </c>
      <c r="CT52" s="1002">
        <f t="shared" si="45"/>
        <v>0</v>
      </c>
      <c r="CU52" s="1002">
        <f t="shared" si="45"/>
        <v>0</v>
      </c>
      <c r="CV52" s="1002">
        <f t="shared" si="45"/>
        <v>0</v>
      </c>
      <c r="CW52" s="1002">
        <f t="shared" si="51"/>
        <v>0</v>
      </c>
      <c r="CX52" s="1002">
        <f t="shared" si="51"/>
        <v>10000000</v>
      </c>
      <c r="CY52" s="1002">
        <f t="shared" si="51"/>
        <v>0</v>
      </c>
      <c r="CZ52" s="1002">
        <f t="shared" si="51"/>
        <v>0</v>
      </c>
      <c r="DA52" s="1002">
        <f t="shared" si="42"/>
        <v>0</v>
      </c>
      <c r="DB52" s="1002">
        <f>+Y52-CH52</f>
        <v>0</v>
      </c>
      <c r="DF52" s="1082"/>
      <c r="DG52" s="1082"/>
      <c r="DH52" s="1080"/>
    </row>
    <row r="53" spans="1:112" ht="49.5" hidden="1" customHeight="1" x14ac:dyDescent="0.25">
      <c r="A53" s="1495"/>
      <c r="B53" s="1493"/>
      <c r="C53" s="1058" t="s">
        <v>4352</v>
      </c>
      <c r="D53" s="1008" t="s">
        <v>4514</v>
      </c>
      <c r="E53" s="1034">
        <v>410</v>
      </c>
      <c r="F53" s="1061" t="s">
        <v>3350</v>
      </c>
      <c r="G53" s="1002">
        <f t="shared" si="23"/>
        <v>30000000</v>
      </c>
      <c r="H53" s="944"/>
      <c r="I53" s="1002">
        <f>11831904</f>
        <v>11831904</v>
      </c>
      <c r="J53" s="1002"/>
      <c r="K53" s="944"/>
      <c r="L53" s="944"/>
      <c r="M53" s="944"/>
      <c r="N53" s="944"/>
      <c r="O53" s="1002"/>
      <c r="P53" s="1002"/>
      <c r="Q53" s="1002"/>
      <c r="R53" s="1002"/>
      <c r="S53" s="1002"/>
      <c r="T53" s="1002"/>
      <c r="U53" s="1002">
        <v>18168096</v>
      </c>
      <c r="V53" s="1002"/>
      <c r="W53" s="1002"/>
      <c r="X53" s="1002"/>
      <c r="Y53" s="1002"/>
      <c r="AA53" s="1005">
        <f t="shared" si="1"/>
        <v>0</v>
      </c>
      <c r="AB53" s="1002">
        <f t="shared" si="24"/>
        <v>0</v>
      </c>
      <c r="AC53" s="1002"/>
      <c r="AD53" s="1002"/>
      <c r="AE53" s="1002"/>
      <c r="AF53" s="1002"/>
      <c r="AG53" s="1002"/>
      <c r="AH53" s="1002"/>
      <c r="AI53" s="1002"/>
      <c r="AJ53" s="1002"/>
      <c r="AK53" s="1002"/>
      <c r="AL53" s="1002"/>
      <c r="AM53" s="1002"/>
      <c r="AN53" s="1002"/>
      <c r="AO53" s="1002"/>
      <c r="AP53" s="1002"/>
      <c r="AQ53" s="1002"/>
      <c r="AR53" s="1002"/>
      <c r="AS53" s="1002"/>
      <c r="AT53" s="1002"/>
      <c r="AU53" s="1005">
        <f t="shared" si="3"/>
        <v>1</v>
      </c>
      <c r="AV53" s="1002">
        <f t="shared" si="25"/>
        <v>30000000</v>
      </c>
      <c r="AW53" s="1002">
        <f t="shared" si="44"/>
        <v>0</v>
      </c>
      <c r="AX53" s="1002">
        <f>I53-AD53</f>
        <v>11831904</v>
      </c>
      <c r="AY53" s="1002">
        <f t="shared" si="33"/>
        <v>0</v>
      </c>
      <c r="AZ53" s="1002">
        <f t="shared" si="52"/>
        <v>0</v>
      </c>
      <c r="BA53" s="1002">
        <f t="shared" si="52"/>
        <v>0</v>
      </c>
      <c r="BB53" s="1002">
        <f t="shared" si="52"/>
        <v>0</v>
      </c>
      <c r="BC53" s="1002">
        <f t="shared" si="52"/>
        <v>0</v>
      </c>
      <c r="BD53" s="1002">
        <f>+O53-AJ53</f>
        <v>0</v>
      </c>
      <c r="BE53" s="1002">
        <f t="shared" si="46"/>
        <v>0</v>
      </c>
      <c r="BF53" s="1002">
        <f t="shared" si="53"/>
        <v>0</v>
      </c>
      <c r="BG53" s="1002">
        <f t="shared" si="53"/>
        <v>0</v>
      </c>
      <c r="BH53" s="1002">
        <f t="shared" si="53"/>
        <v>0</v>
      </c>
      <c r="BI53" s="1002">
        <f>+T53-AO53</f>
        <v>0</v>
      </c>
      <c r="BJ53" s="1002">
        <f t="shared" si="48"/>
        <v>18168096</v>
      </c>
      <c r="BK53" s="1002">
        <f t="shared" si="48"/>
        <v>0</v>
      </c>
      <c r="BL53" s="1002"/>
      <c r="BM53" s="1002"/>
      <c r="BN53" s="1002">
        <f t="shared" si="27"/>
        <v>0</v>
      </c>
      <c r="BO53" s="1005">
        <f t="shared" si="8"/>
        <v>0</v>
      </c>
      <c r="BP53" s="1002">
        <f t="shared" si="28"/>
        <v>0</v>
      </c>
      <c r="BQ53" s="1002"/>
      <c r="BR53" s="1002"/>
      <c r="BS53" s="1002"/>
      <c r="BT53" s="1002"/>
      <c r="BU53" s="1002"/>
      <c r="BV53" s="1002"/>
      <c r="BW53" s="1002"/>
      <c r="BX53" s="1002"/>
      <c r="BY53" s="1002"/>
      <c r="BZ53" s="1002"/>
      <c r="CA53" s="1002"/>
      <c r="CB53" s="1002"/>
      <c r="CC53" s="1002"/>
      <c r="CD53" s="1002"/>
      <c r="CE53" s="1002"/>
      <c r="CF53" s="1002"/>
      <c r="CG53" s="1002"/>
      <c r="CH53" s="1002"/>
      <c r="CI53" s="1005">
        <f t="shared" si="10"/>
        <v>1</v>
      </c>
      <c r="CJ53" s="1002">
        <f t="shared" si="29"/>
        <v>30000000</v>
      </c>
      <c r="CK53" s="1002">
        <f t="shared" si="49"/>
        <v>0</v>
      </c>
      <c r="CL53" s="1002">
        <f t="shared" si="49"/>
        <v>11831904</v>
      </c>
      <c r="CM53" s="1002">
        <f t="shared" si="45"/>
        <v>0</v>
      </c>
      <c r="CN53" s="1002">
        <f t="shared" si="45"/>
        <v>0</v>
      </c>
      <c r="CO53" s="1002">
        <f t="shared" si="45"/>
        <v>0</v>
      </c>
      <c r="CP53" s="1002">
        <f t="shared" si="45"/>
        <v>0</v>
      </c>
      <c r="CQ53" s="1002">
        <f t="shared" si="50"/>
        <v>0</v>
      </c>
      <c r="CR53" s="1002">
        <f t="shared" si="50"/>
        <v>0</v>
      </c>
      <c r="CS53" s="1002">
        <f t="shared" si="45"/>
        <v>0</v>
      </c>
      <c r="CT53" s="1002">
        <f t="shared" si="45"/>
        <v>0</v>
      </c>
      <c r="CU53" s="1002">
        <f t="shared" si="45"/>
        <v>0</v>
      </c>
      <c r="CV53" s="1002">
        <f t="shared" si="45"/>
        <v>0</v>
      </c>
      <c r="CW53" s="1002">
        <f t="shared" si="51"/>
        <v>0</v>
      </c>
      <c r="CX53" s="1002">
        <f t="shared" si="51"/>
        <v>18168096</v>
      </c>
      <c r="CY53" s="1002">
        <f t="shared" si="51"/>
        <v>0</v>
      </c>
      <c r="CZ53" s="1002">
        <f t="shared" si="51"/>
        <v>0</v>
      </c>
      <c r="DA53" s="1002">
        <f t="shared" si="42"/>
        <v>0</v>
      </c>
      <c r="DB53" s="1002">
        <f>+Y53-CH53</f>
        <v>0</v>
      </c>
      <c r="DF53" s="1082"/>
      <c r="DG53" s="1082"/>
      <c r="DH53" s="1080"/>
    </row>
    <row r="54" spans="1:112" ht="39.75" hidden="1" customHeight="1" x14ac:dyDescent="0.25">
      <c r="A54" s="1495"/>
      <c r="B54" s="1493"/>
      <c r="C54" s="1058" t="s">
        <v>4353</v>
      </c>
      <c r="D54" s="1008" t="s">
        <v>4515</v>
      </c>
      <c r="E54" s="1034">
        <v>410</v>
      </c>
      <c r="F54" s="1061" t="s">
        <v>3350</v>
      </c>
      <c r="G54" s="1002">
        <f t="shared" si="23"/>
        <v>10000000</v>
      </c>
      <c r="H54" s="944"/>
      <c r="I54" s="944"/>
      <c r="J54" s="944"/>
      <c r="K54" s="944"/>
      <c r="L54" s="944"/>
      <c r="M54" s="944"/>
      <c r="N54" s="944"/>
      <c r="O54" s="1002"/>
      <c r="P54" s="1002"/>
      <c r="Q54" s="1002"/>
      <c r="R54" s="1002"/>
      <c r="S54" s="1002"/>
      <c r="T54" s="1002"/>
      <c r="U54" s="1002">
        <v>10000000</v>
      </c>
      <c r="V54" s="1002"/>
      <c r="W54" s="1002"/>
      <c r="X54" s="1002"/>
      <c r="Y54" s="1002"/>
      <c r="AA54" s="1005">
        <f t="shared" si="1"/>
        <v>1</v>
      </c>
      <c r="AB54" s="1002">
        <f t="shared" si="24"/>
        <v>10000000</v>
      </c>
      <c r="AC54" s="1002"/>
      <c r="AD54" s="1002"/>
      <c r="AE54" s="1002"/>
      <c r="AF54" s="1002"/>
      <c r="AG54" s="1002"/>
      <c r="AH54" s="1002"/>
      <c r="AI54" s="1002"/>
      <c r="AJ54" s="1002"/>
      <c r="AK54" s="1002"/>
      <c r="AL54" s="1002"/>
      <c r="AM54" s="1002"/>
      <c r="AN54" s="1002"/>
      <c r="AO54" s="1002"/>
      <c r="AP54" s="1002">
        <f>+'[7]ENERO 2016'!$Y$478</f>
        <v>10000000</v>
      </c>
      <c r="AQ54" s="1002"/>
      <c r="AR54" s="1002"/>
      <c r="AS54" s="1002"/>
      <c r="AT54" s="1002"/>
      <c r="AU54" s="1005">
        <f t="shared" si="3"/>
        <v>0</v>
      </c>
      <c r="AV54" s="1002">
        <f t="shared" si="25"/>
        <v>0</v>
      </c>
      <c r="AW54" s="1002">
        <f t="shared" si="44"/>
        <v>0</v>
      </c>
      <c r="AX54" s="1002">
        <f>I54-AD54</f>
        <v>0</v>
      </c>
      <c r="AY54" s="1002">
        <f t="shared" si="33"/>
        <v>0</v>
      </c>
      <c r="AZ54" s="1002">
        <f t="shared" si="52"/>
        <v>0</v>
      </c>
      <c r="BA54" s="1002">
        <f t="shared" si="52"/>
        <v>0</v>
      </c>
      <c r="BB54" s="1002">
        <f t="shared" si="52"/>
        <v>0</v>
      </c>
      <c r="BC54" s="1002">
        <f t="shared" si="52"/>
        <v>0</v>
      </c>
      <c r="BD54" s="1002">
        <f>+O54-AJ54</f>
        <v>0</v>
      </c>
      <c r="BE54" s="1002">
        <f t="shared" si="46"/>
        <v>0</v>
      </c>
      <c r="BF54" s="1002">
        <f t="shared" si="53"/>
        <v>0</v>
      </c>
      <c r="BG54" s="1002">
        <f t="shared" si="53"/>
        <v>0</v>
      </c>
      <c r="BH54" s="1002">
        <f t="shared" si="53"/>
        <v>0</v>
      </c>
      <c r="BI54" s="1002">
        <f>+T54-AO54</f>
        <v>0</v>
      </c>
      <c r="BJ54" s="1002">
        <f t="shared" si="48"/>
        <v>0</v>
      </c>
      <c r="BK54" s="1002">
        <f t="shared" si="48"/>
        <v>0</v>
      </c>
      <c r="BL54" s="1002"/>
      <c r="BM54" s="1002"/>
      <c r="BN54" s="1002">
        <f t="shared" si="27"/>
        <v>0</v>
      </c>
      <c r="BO54" s="1005">
        <f t="shared" si="8"/>
        <v>0</v>
      </c>
      <c r="BP54" s="1002">
        <f t="shared" si="28"/>
        <v>0</v>
      </c>
      <c r="BQ54" s="1002"/>
      <c r="BR54" s="1002"/>
      <c r="BS54" s="1002"/>
      <c r="BT54" s="1002"/>
      <c r="BU54" s="1002"/>
      <c r="BV54" s="1002"/>
      <c r="BW54" s="1002"/>
      <c r="BX54" s="1002"/>
      <c r="BY54" s="1002"/>
      <c r="BZ54" s="1002"/>
      <c r="CA54" s="1002"/>
      <c r="CB54" s="1002"/>
      <c r="CC54" s="1002"/>
      <c r="CD54" s="1002"/>
      <c r="CE54" s="1002"/>
      <c r="CF54" s="1002"/>
      <c r="CG54" s="1002"/>
      <c r="CH54" s="1002"/>
      <c r="CI54" s="1005">
        <f t="shared" si="10"/>
        <v>1</v>
      </c>
      <c r="CJ54" s="1002">
        <f t="shared" si="29"/>
        <v>10000000</v>
      </c>
      <c r="CK54" s="1002">
        <f t="shared" si="49"/>
        <v>0</v>
      </c>
      <c r="CL54" s="1002">
        <f t="shared" si="49"/>
        <v>0</v>
      </c>
      <c r="CM54" s="1002">
        <f t="shared" si="45"/>
        <v>0</v>
      </c>
      <c r="CN54" s="1002">
        <f t="shared" si="45"/>
        <v>0</v>
      </c>
      <c r="CO54" s="1002">
        <f t="shared" si="45"/>
        <v>0</v>
      </c>
      <c r="CP54" s="1002">
        <f t="shared" si="45"/>
        <v>0</v>
      </c>
      <c r="CQ54" s="1002">
        <f t="shared" si="50"/>
        <v>0</v>
      </c>
      <c r="CR54" s="1002">
        <f t="shared" si="50"/>
        <v>0</v>
      </c>
      <c r="CS54" s="1002">
        <f t="shared" si="45"/>
        <v>0</v>
      </c>
      <c r="CT54" s="1002">
        <f t="shared" si="45"/>
        <v>0</v>
      </c>
      <c r="CU54" s="1002">
        <f t="shared" si="45"/>
        <v>0</v>
      </c>
      <c r="CV54" s="1002">
        <f t="shared" si="45"/>
        <v>0</v>
      </c>
      <c r="CW54" s="1002">
        <f t="shared" si="51"/>
        <v>0</v>
      </c>
      <c r="CX54" s="1002">
        <f t="shared" si="51"/>
        <v>10000000</v>
      </c>
      <c r="CY54" s="1002">
        <f t="shared" si="51"/>
        <v>0</v>
      </c>
      <c r="CZ54" s="1002">
        <f t="shared" si="51"/>
        <v>0</v>
      </c>
      <c r="DA54" s="1002">
        <f t="shared" si="42"/>
        <v>0</v>
      </c>
      <c r="DB54" s="1002">
        <f>+Y54-CH54</f>
        <v>0</v>
      </c>
      <c r="DF54" s="1082"/>
      <c r="DG54" s="1082"/>
      <c r="DH54" s="1080"/>
    </row>
    <row r="55" spans="1:112" ht="42" hidden="1" customHeight="1" x14ac:dyDescent="0.25">
      <c r="A55" s="1496"/>
      <c r="B55" s="1494"/>
      <c r="C55" s="1058" t="s">
        <v>4354</v>
      </c>
      <c r="D55" s="1008" t="s">
        <v>4516</v>
      </c>
      <c r="E55" s="1034">
        <v>410</v>
      </c>
      <c r="F55" s="1061" t="s">
        <v>3350</v>
      </c>
      <c r="G55" s="1002">
        <f t="shared" si="23"/>
        <v>20000000</v>
      </c>
      <c r="H55" s="944"/>
      <c r="I55" s="944"/>
      <c r="J55" s="944"/>
      <c r="K55" s="944"/>
      <c r="L55" s="944"/>
      <c r="M55" s="944"/>
      <c r="N55" s="944"/>
      <c r="O55" s="1002"/>
      <c r="P55" s="1002"/>
      <c r="Q55" s="1002"/>
      <c r="R55" s="1002"/>
      <c r="S55" s="1002"/>
      <c r="T55" s="1002"/>
      <c r="U55" s="1002">
        <v>20000000</v>
      </c>
      <c r="V55" s="1002"/>
      <c r="W55" s="1002"/>
      <c r="X55" s="1002"/>
      <c r="Y55" s="1002"/>
      <c r="AA55" s="1005">
        <f t="shared" si="1"/>
        <v>0.41000714999999999</v>
      </c>
      <c r="AB55" s="1002">
        <f t="shared" si="24"/>
        <v>8200143</v>
      </c>
      <c r="AC55" s="1002"/>
      <c r="AD55" s="1002"/>
      <c r="AE55" s="1002"/>
      <c r="AF55" s="1002"/>
      <c r="AG55" s="1002"/>
      <c r="AH55" s="1002"/>
      <c r="AI55" s="1002"/>
      <c r="AJ55" s="1002"/>
      <c r="AK55" s="1002"/>
      <c r="AL55" s="1002"/>
      <c r="AM55" s="1002"/>
      <c r="AN55" s="1002"/>
      <c r="AO55" s="1002"/>
      <c r="AP55" s="1002">
        <f>+'[7]ENERO 2016'!$Y$483</f>
        <v>8200143</v>
      </c>
      <c r="AQ55" s="1002"/>
      <c r="AR55" s="1002"/>
      <c r="AS55" s="1002"/>
      <c r="AT55" s="1002"/>
      <c r="AU55" s="1005">
        <f t="shared" si="3"/>
        <v>0.58999285000000001</v>
      </c>
      <c r="AV55" s="1002">
        <f t="shared" si="25"/>
        <v>11799857</v>
      </c>
      <c r="AW55" s="1002">
        <f t="shared" ref="AW55" si="54">H55-AC55</f>
        <v>0</v>
      </c>
      <c r="AX55" s="1002">
        <f>I55-AD55</f>
        <v>0</v>
      </c>
      <c r="AY55" s="1002">
        <f t="shared" si="33"/>
        <v>0</v>
      </c>
      <c r="AZ55" s="1002">
        <f t="shared" si="52"/>
        <v>0</v>
      </c>
      <c r="BA55" s="1002">
        <f>+L55-AG55</f>
        <v>0</v>
      </c>
      <c r="BB55" s="1002">
        <f t="shared" si="52"/>
        <v>0</v>
      </c>
      <c r="BC55" s="1002">
        <f t="shared" si="52"/>
        <v>0</v>
      </c>
      <c r="BD55" s="1002">
        <f>+O55-AJ55</f>
        <v>0</v>
      </c>
      <c r="BE55" s="1002">
        <f t="shared" si="46"/>
        <v>0</v>
      </c>
      <c r="BF55" s="1002">
        <f t="shared" si="53"/>
        <v>0</v>
      </c>
      <c r="BG55" s="1002">
        <f t="shared" si="53"/>
        <v>0</v>
      </c>
      <c r="BH55" s="1002">
        <f t="shared" si="53"/>
        <v>0</v>
      </c>
      <c r="BI55" s="1002">
        <f>+T55-AO55</f>
        <v>0</v>
      </c>
      <c r="BJ55" s="1002">
        <f t="shared" si="48"/>
        <v>11799857</v>
      </c>
      <c r="BK55" s="1002">
        <f t="shared" si="48"/>
        <v>0</v>
      </c>
      <c r="BL55" s="1002"/>
      <c r="BM55" s="1002"/>
      <c r="BN55" s="1002">
        <f t="shared" si="27"/>
        <v>0</v>
      </c>
      <c r="BO55" s="1005">
        <f t="shared" si="8"/>
        <v>0</v>
      </c>
      <c r="BP55" s="1002">
        <f t="shared" si="28"/>
        <v>0</v>
      </c>
      <c r="BQ55" s="1002"/>
      <c r="BR55" s="1002"/>
      <c r="BS55" s="1002"/>
      <c r="BT55" s="1002"/>
      <c r="BU55" s="1002"/>
      <c r="BV55" s="1002"/>
      <c r="BW55" s="1002"/>
      <c r="BX55" s="1002"/>
      <c r="BY55" s="1002"/>
      <c r="BZ55" s="1002"/>
      <c r="CA55" s="1002"/>
      <c r="CB55" s="1002"/>
      <c r="CC55" s="1002"/>
      <c r="CD55" s="1002"/>
      <c r="CE55" s="1002"/>
      <c r="CF55" s="1002"/>
      <c r="CG55" s="1002"/>
      <c r="CH55" s="1002"/>
      <c r="CI55" s="1005">
        <f t="shared" si="10"/>
        <v>1</v>
      </c>
      <c r="CJ55" s="1002">
        <f t="shared" si="29"/>
        <v>20000000</v>
      </c>
      <c r="CK55" s="1002">
        <f t="shared" si="49"/>
        <v>0</v>
      </c>
      <c r="CL55" s="1002">
        <f t="shared" si="49"/>
        <v>0</v>
      </c>
      <c r="CM55" s="1002">
        <f t="shared" si="49"/>
        <v>0</v>
      </c>
      <c r="CN55" s="1002">
        <f t="shared" si="49"/>
        <v>0</v>
      </c>
      <c r="CO55" s="1002">
        <f t="shared" si="49"/>
        <v>0</v>
      </c>
      <c r="CP55" s="1002">
        <f t="shared" si="49"/>
        <v>0</v>
      </c>
      <c r="CQ55" s="1002">
        <f t="shared" si="50"/>
        <v>0</v>
      </c>
      <c r="CR55" s="1002">
        <f t="shared" si="50"/>
        <v>0</v>
      </c>
      <c r="CS55" s="1002">
        <f t="shared" ref="CS55:CV55" si="55">P55-BY55</f>
        <v>0</v>
      </c>
      <c r="CT55" s="1002">
        <f t="shared" si="55"/>
        <v>0</v>
      </c>
      <c r="CU55" s="1002">
        <f t="shared" si="55"/>
        <v>0</v>
      </c>
      <c r="CV55" s="1002">
        <f t="shared" si="55"/>
        <v>0</v>
      </c>
      <c r="CW55" s="1002">
        <f t="shared" si="51"/>
        <v>0</v>
      </c>
      <c r="CX55" s="1002">
        <f t="shared" si="51"/>
        <v>20000000</v>
      </c>
      <c r="CY55" s="1002">
        <f t="shared" si="51"/>
        <v>0</v>
      </c>
      <c r="CZ55" s="1002">
        <f t="shared" si="51"/>
        <v>0</v>
      </c>
      <c r="DA55" s="1002">
        <f t="shared" si="42"/>
        <v>0</v>
      </c>
      <c r="DB55" s="1002">
        <f>+Y55-CH55</f>
        <v>0</v>
      </c>
      <c r="DF55" s="1082"/>
      <c r="DG55" s="1082"/>
      <c r="DH55" s="1080"/>
    </row>
    <row r="56" spans="1:112" s="948" customFormat="1" ht="22.5" customHeight="1" thickTop="1" thickBot="1" x14ac:dyDescent="0.3">
      <c r="A56" s="1045"/>
      <c r="B56" s="1541" t="s">
        <v>4316</v>
      </c>
      <c r="C56" s="1542"/>
      <c r="D56" s="1542"/>
      <c r="E56" s="1543"/>
      <c r="F56" s="1025"/>
      <c r="G56" s="1003">
        <f t="shared" ref="G56:Y56" si="56">SUM(G20:G55)</f>
        <v>3986627198</v>
      </c>
      <c r="H56" s="1003">
        <f t="shared" si="56"/>
        <v>0</v>
      </c>
      <c r="I56" s="1003">
        <f t="shared" si="56"/>
        <v>1141831904</v>
      </c>
      <c r="J56" s="1003">
        <f t="shared" si="56"/>
        <v>0</v>
      </c>
      <c r="K56" s="1003">
        <f t="shared" si="56"/>
        <v>0</v>
      </c>
      <c r="L56" s="1003">
        <f t="shared" si="56"/>
        <v>0</v>
      </c>
      <c r="M56" s="1003">
        <f t="shared" si="56"/>
        <v>0</v>
      </c>
      <c r="N56" s="1003">
        <f t="shared" si="56"/>
        <v>0</v>
      </c>
      <c r="O56" s="1003">
        <f t="shared" si="56"/>
        <v>0</v>
      </c>
      <c r="P56" s="1003">
        <f t="shared" si="56"/>
        <v>0</v>
      </c>
      <c r="Q56" s="1003">
        <f t="shared" si="56"/>
        <v>0</v>
      </c>
      <c r="R56" s="1003">
        <f t="shared" si="56"/>
        <v>1300000000</v>
      </c>
      <c r="S56" s="1003">
        <f t="shared" si="56"/>
        <v>387696735</v>
      </c>
      <c r="T56" s="1003">
        <f t="shared" si="56"/>
        <v>0</v>
      </c>
      <c r="U56" s="1003">
        <f t="shared" si="56"/>
        <v>1076098559</v>
      </c>
      <c r="V56" s="1003">
        <f t="shared" si="56"/>
        <v>0</v>
      </c>
      <c r="W56" s="1003">
        <f t="shared" si="56"/>
        <v>0</v>
      </c>
      <c r="X56" s="1003">
        <f t="shared" si="56"/>
        <v>0</v>
      </c>
      <c r="Y56" s="1003">
        <f t="shared" si="56"/>
        <v>81000000</v>
      </c>
      <c r="AA56" s="1004">
        <f t="shared" si="1"/>
        <v>0.30711801811171008</v>
      </c>
      <c r="AB56" s="1003">
        <f>SUM(AB20:AB55)</f>
        <v>1224365044</v>
      </c>
      <c r="AC56" s="1003">
        <f t="shared" ref="AC56:AT56" si="57">SUM(AC20:AC55)</f>
        <v>0</v>
      </c>
      <c r="AD56" s="1003">
        <f t="shared" si="57"/>
        <v>520000000</v>
      </c>
      <c r="AE56" s="1003">
        <f t="shared" si="57"/>
        <v>0</v>
      </c>
      <c r="AF56" s="1003">
        <f t="shared" si="57"/>
        <v>0</v>
      </c>
      <c r="AG56" s="1003">
        <f t="shared" si="57"/>
        <v>0</v>
      </c>
      <c r="AH56" s="1003">
        <f t="shared" si="57"/>
        <v>0</v>
      </c>
      <c r="AI56" s="1003">
        <f t="shared" si="57"/>
        <v>0</v>
      </c>
      <c r="AJ56" s="1003">
        <f t="shared" si="57"/>
        <v>0</v>
      </c>
      <c r="AK56" s="1003">
        <f t="shared" si="57"/>
        <v>0</v>
      </c>
      <c r="AL56" s="1003">
        <f t="shared" si="57"/>
        <v>0</v>
      </c>
      <c r="AM56" s="1003">
        <f t="shared" si="57"/>
        <v>309999600</v>
      </c>
      <c r="AN56" s="1003">
        <f t="shared" si="57"/>
        <v>100000000</v>
      </c>
      <c r="AO56" s="1003">
        <f t="shared" si="57"/>
        <v>0</v>
      </c>
      <c r="AP56" s="1003">
        <f t="shared" si="57"/>
        <v>292365444</v>
      </c>
      <c r="AQ56" s="1003">
        <f t="shared" si="57"/>
        <v>0</v>
      </c>
      <c r="AR56" s="1003">
        <f t="shared" si="57"/>
        <v>0</v>
      </c>
      <c r="AS56" s="1003">
        <f t="shared" si="57"/>
        <v>0</v>
      </c>
      <c r="AT56" s="1003">
        <f t="shared" si="57"/>
        <v>2000000</v>
      </c>
      <c r="AU56" s="1004">
        <f t="shared" si="3"/>
        <v>0.69288198188828987</v>
      </c>
      <c r="AV56" s="1003">
        <f>SUM(AV20:AV55)</f>
        <v>2762262154</v>
      </c>
      <c r="AW56" s="1003">
        <f t="shared" ref="AW56:BN56" si="58">SUM(AW20:AW55)</f>
        <v>0</v>
      </c>
      <c r="AX56" s="1003">
        <f t="shared" si="58"/>
        <v>621831904</v>
      </c>
      <c r="AY56" s="1003">
        <f t="shared" si="58"/>
        <v>0</v>
      </c>
      <c r="AZ56" s="1003">
        <f t="shared" si="58"/>
        <v>0</v>
      </c>
      <c r="BA56" s="1003">
        <f t="shared" si="58"/>
        <v>0</v>
      </c>
      <c r="BB56" s="1003">
        <f t="shared" si="58"/>
        <v>0</v>
      </c>
      <c r="BC56" s="1003">
        <f t="shared" si="58"/>
        <v>0</v>
      </c>
      <c r="BD56" s="1003">
        <f t="shared" si="58"/>
        <v>0</v>
      </c>
      <c r="BE56" s="1003">
        <f t="shared" si="58"/>
        <v>0</v>
      </c>
      <c r="BF56" s="1003">
        <f t="shared" si="58"/>
        <v>0</v>
      </c>
      <c r="BG56" s="1003">
        <f t="shared" si="58"/>
        <v>990000400</v>
      </c>
      <c r="BH56" s="1003">
        <f t="shared" si="58"/>
        <v>287696735</v>
      </c>
      <c r="BI56" s="1003">
        <f t="shared" si="58"/>
        <v>0</v>
      </c>
      <c r="BJ56" s="1003">
        <f t="shared" si="58"/>
        <v>783733115</v>
      </c>
      <c r="BK56" s="1003">
        <f t="shared" si="58"/>
        <v>0</v>
      </c>
      <c r="BL56" s="1003">
        <f t="shared" si="58"/>
        <v>0</v>
      </c>
      <c r="BM56" s="1003">
        <f t="shared" si="58"/>
        <v>0</v>
      </c>
      <c r="BN56" s="1003">
        <f t="shared" si="58"/>
        <v>79000000</v>
      </c>
      <c r="BO56" s="1004">
        <f t="shared" si="8"/>
        <v>9.6839467004509211E-2</v>
      </c>
      <c r="BP56" s="1003">
        <f>SUM(BP20:BP55)</f>
        <v>386062853</v>
      </c>
      <c r="BQ56" s="1003">
        <f t="shared" ref="BQ56:DB56" si="59">SUM(BQ20:BQ55)</f>
        <v>0</v>
      </c>
      <c r="BR56" s="1003">
        <f t="shared" si="59"/>
        <v>297190728</v>
      </c>
      <c r="BS56" s="1003">
        <f t="shared" si="59"/>
        <v>0</v>
      </c>
      <c r="BT56" s="1003">
        <f t="shared" si="59"/>
        <v>0</v>
      </c>
      <c r="BU56" s="1003">
        <f t="shared" si="59"/>
        <v>0</v>
      </c>
      <c r="BV56" s="1003">
        <f t="shared" si="59"/>
        <v>0</v>
      </c>
      <c r="BW56" s="1003">
        <f t="shared" si="59"/>
        <v>0</v>
      </c>
      <c r="BX56" s="1003">
        <f t="shared" si="59"/>
        <v>0</v>
      </c>
      <c r="BY56" s="1003">
        <f t="shared" si="59"/>
        <v>0</v>
      </c>
      <c r="BZ56" s="1003">
        <f t="shared" si="59"/>
        <v>0</v>
      </c>
      <c r="CA56" s="1003">
        <f t="shared" si="59"/>
        <v>64421712</v>
      </c>
      <c r="CB56" s="1003">
        <f t="shared" si="59"/>
        <v>0</v>
      </c>
      <c r="CC56" s="1003">
        <f t="shared" si="59"/>
        <v>0</v>
      </c>
      <c r="CD56" s="1003">
        <f t="shared" si="59"/>
        <v>24450413</v>
      </c>
      <c r="CE56" s="1003">
        <f t="shared" si="59"/>
        <v>0</v>
      </c>
      <c r="CF56" s="1003">
        <f t="shared" si="59"/>
        <v>0</v>
      </c>
      <c r="CG56" s="1003">
        <f t="shared" si="59"/>
        <v>0</v>
      </c>
      <c r="CH56" s="1003">
        <f t="shared" si="59"/>
        <v>0</v>
      </c>
      <c r="CI56" s="1004">
        <f>1-BO56</f>
        <v>0.90316053299549082</v>
      </c>
      <c r="CJ56" s="1003">
        <f>SUM(CJ20:CJ55)</f>
        <v>3600564345</v>
      </c>
      <c r="CK56" s="1003">
        <f t="shared" si="59"/>
        <v>0</v>
      </c>
      <c r="CL56" s="1003">
        <f t="shared" si="59"/>
        <v>844641176</v>
      </c>
      <c r="CM56" s="1003">
        <f t="shared" si="59"/>
        <v>0</v>
      </c>
      <c r="CN56" s="1003">
        <f t="shared" si="59"/>
        <v>0</v>
      </c>
      <c r="CO56" s="1003">
        <f t="shared" si="59"/>
        <v>0</v>
      </c>
      <c r="CP56" s="1003">
        <f t="shared" si="59"/>
        <v>0</v>
      </c>
      <c r="CQ56" s="1003">
        <f t="shared" si="59"/>
        <v>0</v>
      </c>
      <c r="CR56" s="1003">
        <f t="shared" si="59"/>
        <v>0</v>
      </c>
      <c r="CS56" s="1003">
        <f t="shared" si="59"/>
        <v>0</v>
      </c>
      <c r="CT56" s="1003">
        <f t="shared" si="59"/>
        <v>0</v>
      </c>
      <c r="CU56" s="1003">
        <f t="shared" si="59"/>
        <v>1235578288</v>
      </c>
      <c r="CV56" s="1003">
        <f t="shared" si="59"/>
        <v>387696735</v>
      </c>
      <c r="CW56" s="1003">
        <f t="shared" si="59"/>
        <v>0</v>
      </c>
      <c r="CX56" s="1003">
        <f t="shared" si="59"/>
        <v>1051648146</v>
      </c>
      <c r="CY56" s="1003">
        <f t="shared" si="59"/>
        <v>0</v>
      </c>
      <c r="CZ56" s="1003">
        <f t="shared" si="59"/>
        <v>0</v>
      </c>
      <c r="DA56" s="1003">
        <f t="shared" si="59"/>
        <v>0</v>
      </c>
      <c r="DB56" s="1020">
        <f t="shared" si="59"/>
        <v>81000000</v>
      </c>
      <c r="DD56" s="948" t="s">
        <v>4620</v>
      </c>
      <c r="DF56" s="1082">
        <v>3986627198</v>
      </c>
      <c r="DG56" s="1082">
        <v>386062853</v>
      </c>
      <c r="DH56" s="1080">
        <v>9.6839467004509197E-2</v>
      </c>
    </row>
    <row r="57" spans="1:112" ht="51.75" hidden="1" customHeight="1" thickTop="1" x14ac:dyDescent="0.25">
      <c r="A57" s="1507" t="s">
        <v>4466</v>
      </c>
      <c r="B57" s="1492" t="s">
        <v>4318</v>
      </c>
      <c r="C57" s="1058" t="s">
        <v>4361</v>
      </c>
      <c r="D57" s="1008" t="s">
        <v>4518</v>
      </c>
      <c r="E57" s="1034">
        <v>520</v>
      </c>
      <c r="F57" s="1061" t="s">
        <v>4520</v>
      </c>
      <c r="G57" s="1002">
        <f t="shared" ref="G57:G88" si="60">SUM(H57:Y57)</f>
        <v>50000000</v>
      </c>
      <c r="H57" s="1002"/>
      <c r="I57" s="1002"/>
      <c r="J57" s="1002"/>
      <c r="K57" s="1002"/>
      <c r="L57" s="1002"/>
      <c r="M57" s="1002"/>
      <c r="N57" s="1002"/>
      <c r="O57" s="1002"/>
      <c r="P57" s="1002"/>
      <c r="Q57" s="1002"/>
      <c r="R57" s="1002"/>
      <c r="S57" s="1002"/>
      <c r="T57" s="1002"/>
      <c r="U57" s="1002"/>
      <c r="V57" s="1002"/>
      <c r="W57" s="1002"/>
      <c r="X57" s="1002"/>
      <c r="Y57" s="1002">
        <v>50000000</v>
      </c>
      <c r="AA57" s="1005">
        <f t="shared" si="1"/>
        <v>0.2068362</v>
      </c>
      <c r="AB57" s="1002">
        <f t="shared" ref="AB57:AB88" si="61">SUM(AC57:AT57)</f>
        <v>10341810</v>
      </c>
      <c r="AC57" s="1002"/>
      <c r="AD57" s="1002"/>
      <c r="AE57" s="1002"/>
      <c r="AF57" s="1002"/>
      <c r="AG57" s="1002"/>
      <c r="AH57" s="1002"/>
      <c r="AI57" s="1002"/>
      <c r="AJ57" s="1002"/>
      <c r="AK57" s="1002"/>
      <c r="AL57" s="1002"/>
      <c r="AM57" s="1002"/>
      <c r="AN57" s="1002"/>
      <c r="AO57" s="1002"/>
      <c r="AP57" s="1002"/>
      <c r="AQ57" s="1002"/>
      <c r="AR57" s="1002"/>
      <c r="AS57" s="1002"/>
      <c r="AT57" s="1002">
        <f>+'[7]ENERO 2016'!$AD$653</f>
        <v>10341810</v>
      </c>
      <c r="AU57" s="1005">
        <f t="shared" si="3"/>
        <v>0.79316379999999997</v>
      </c>
      <c r="AV57" s="1002">
        <f t="shared" ref="AV57:AV88" si="62">SUM(AW57:BN57)</f>
        <v>39658190</v>
      </c>
      <c r="AW57" s="1002">
        <f>H57-AC57</f>
        <v>0</v>
      </c>
      <c r="AX57" s="1002">
        <f>I57-AD57</f>
        <v>0</v>
      </c>
      <c r="AY57" s="1002">
        <f>J57-AE57</f>
        <v>0</v>
      </c>
      <c r="AZ57" s="1002">
        <f t="shared" ref="AZ57:BK72" si="63">+K57-AF57</f>
        <v>0</v>
      </c>
      <c r="BA57" s="1002">
        <f t="shared" si="63"/>
        <v>0</v>
      </c>
      <c r="BB57" s="1002">
        <f t="shared" si="63"/>
        <v>0</v>
      </c>
      <c r="BC57" s="1002">
        <f t="shared" si="63"/>
        <v>0</v>
      </c>
      <c r="BD57" s="1002">
        <f t="shared" si="63"/>
        <v>0</v>
      </c>
      <c r="BE57" s="1002">
        <f t="shared" si="63"/>
        <v>0</v>
      </c>
      <c r="BF57" s="1002">
        <f t="shared" si="63"/>
        <v>0</v>
      </c>
      <c r="BG57" s="1002">
        <f t="shared" si="63"/>
        <v>0</v>
      </c>
      <c r="BH57" s="1002">
        <f t="shared" si="63"/>
        <v>0</v>
      </c>
      <c r="BI57" s="1002">
        <f t="shared" si="63"/>
        <v>0</v>
      </c>
      <c r="BJ57" s="1002">
        <f t="shared" si="63"/>
        <v>0</v>
      </c>
      <c r="BK57" s="1002">
        <f t="shared" si="63"/>
        <v>0</v>
      </c>
      <c r="BL57" s="1002"/>
      <c r="BM57" s="1002"/>
      <c r="BN57" s="1002">
        <f t="shared" ref="BN57:BN82" si="64">+Y57-AT57</f>
        <v>39658190</v>
      </c>
      <c r="BO57" s="1005">
        <f t="shared" si="8"/>
        <v>0.2068362</v>
      </c>
      <c r="BP57" s="1002">
        <f t="shared" ref="BP57:BP88" si="65">SUM(BQ57:CH57)</f>
        <v>10341810</v>
      </c>
      <c r="BQ57" s="1002"/>
      <c r="BR57" s="1002"/>
      <c r="BS57" s="1002"/>
      <c r="BT57" s="1002"/>
      <c r="BU57" s="1002"/>
      <c r="BV57" s="1002"/>
      <c r="BW57" s="1002"/>
      <c r="BX57" s="1002"/>
      <c r="BY57" s="1002"/>
      <c r="BZ57" s="1002"/>
      <c r="CA57" s="1002"/>
      <c r="CB57" s="1002"/>
      <c r="CC57" s="1002"/>
      <c r="CD57" s="1002"/>
      <c r="CE57" s="1002"/>
      <c r="CF57" s="1002"/>
      <c r="CG57" s="1002"/>
      <c r="CH57" s="1002">
        <f>+'[7]ENERO 2016'!$H$651</f>
        <v>10341810</v>
      </c>
      <c r="CI57" s="1005">
        <f t="shared" ref="CI57:CI88" si="66">1-BO57</f>
        <v>0.79316379999999997</v>
      </c>
      <c r="CJ57" s="1002">
        <f t="shared" ref="CJ57:CJ88" si="67">SUM(CK57:DB57)</f>
        <v>39658190</v>
      </c>
      <c r="CK57" s="1002">
        <f t="shared" ref="CK57:CS72" si="68">H57-BQ57</f>
        <v>0</v>
      </c>
      <c r="CL57" s="1002">
        <f t="shared" si="68"/>
        <v>0</v>
      </c>
      <c r="CM57" s="1002">
        <f t="shared" si="68"/>
        <v>0</v>
      </c>
      <c r="CN57" s="1002">
        <f t="shared" si="68"/>
        <v>0</v>
      </c>
      <c r="CO57" s="1002">
        <f t="shared" si="68"/>
        <v>0</v>
      </c>
      <c r="CP57" s="1002">
        <f t="shared" si="68"/>
        <v>0</v>
      </c>
      <c r="CQ57" s="1002">
        <f>+N57-BW57</f>
        <v>0</v>
      </c>
      <c r="CR57" s="1002">
        <f>+O57-BX57</f>
        <v>0</v>
      </c>
      <c r="CS57" s="1002">
        <f>+P57-BY57</f>
        <v>0</v>
      </c>
      <c r="CT57" s="1002">
        <f t="shared" ref="CT57:DB82" si="69">Q57-BZ57</f>
        <v>0</v>
      </c>
      <c r="CU57" s="1002">
        <f t="shared" si="69"/>
        <v>0</v>
      </c>
      <c r="CV57" s="1002">
        <f t="shared" si="69"/>
        <v>0</v>
      </c>
      <c r="CW57" s="1002">
        <f t="shared" ref="CW57:DB82" si="70">+T57-CC57</f>
        <v>0</v>
      </c>
      <c r="CX57" s="1002">
        <f t="shared" si="70"/>
        <v>0</v>
      </c>
      <c r="CY57" s="1002">
        <f t="shared" si="70"/>
        <v>0</v>
      </c>
      <c r="CZ57" s="1002">
        <f t="shared" si="70"/>
        <v>0</v>
      </c>
      <c r="DA57" s="1030">
        <f t="shared" si="70"/>
        <v>0</v>
      </c>
      <c r="DB57" s="1002">
        <f t="shared" si="70"/>
        <v>39658190</v>
      </c>
      <c r="DF57" s="1082"/>
      <c r="DG57" s="1082"/>
      <c r="DH57" s="1080"/>
    </row>
    <row r="58" spans="1:112" ht="37.5" hidden="1" customHeight="1" x14ac:dyDescent="0.25">
      <c r="A58" s="1508"/>
      <c r="B58" s="1493"/>
      <c r="C58" s="1058" t="s">
        <v>4362</v>
      </c>
      <c r="D58" s="1008" t="s">
        <v>4436</v>
      </c>
      <c r="E58" s="1034">
        <v>520</v>
      </c>
      <c r="F58" s="1061" t="s">
        <v>4455</v>
      </c>
      <c r="G58" s="1002">
        <f t="shared" si="60"/>
        <v>2000000</v>
      </c>
      <c r="H58" s="1002"/>
      <c r="I58" s="1002"/>
      <c r="J58" s="1002"/>
      <c r="K58" s="1002"/>
      <c r="L58" s="1002"/>
      <c r="M58" s="1002"/>
      <c r="N58" s="1002"/>
      <c r="O58" s="1002"/>
      <c r="P58" s="1002"/>
      <c r="Q58" s="1002"/>
      <c r="R58" s="1002"/>
      <c r="S58" s="1002"/>
      <c r="T58" s="1002"/>
      <c r="U58" s="1002"/>
      <c r="V58" s="1002"/>
      <c r="W58" s="1002"/>
      <c r="X58" s="1002"/>
      <c r="Y58" s="1002">
        <v>2000000</v>
      </c>
      <c r="AA58" s="1005">
        <f t="shared" si="1"/>
        <v>0</v>
      </c>
      <c r="AB58" s="1002">
        <f t="shared" si="61"/>
        <v>0</v>
      </c>
      <c r="AC58" s="1002"/>
      <c r="AD58" s="1002"/>
      <c r="AE58" s="1002"/>
      <c r="AF58" s="1002"/>
      <c r="AG58" s="1002"/>
      <c r="AH58" s="1002"/>
      <c r="AI58" s="1002"/>
      <c r="AJ58" s="1002"/>
      <c r="AK58" s="1002"/>
      <c r="AL58" s="1002"/>
      <c r="AM58" s="1002"/>
      <c r="AN58" s="1002"/>
      <c r="AO58" s="1002"/>
      <c r="AP58" s="1002"/>
      <c r="AQ58" s="1002"/>
      <c r="AR58" s="1002"/>
      <c r="AS58" s="1002"/>
      <c r="AT58" s="1002"/>
      <c r="AU58" s="1005">
        <f t="shared" si="3"/>
        <v>1</v>
      </c>
      <c r="AV58" s="1002">
        <f t="shared" si="62"/>
        <v>2000000</v>
      </c>
      <c r="AW58" s="1002">
        <f t="shared" ref="AW58:BL86" si="71">H58-AC58</f>
        <v>0</v>
      </c>
      <c r="AX58" s="1002">
        <f t="shared" si="71"/>
        <v>0</v>
      </c>
      <c r="AY58" s="1002">
        <f t="shared" si="71"/>
        <v>0</v>
      </c>
      <c r="AZ58" s="1002">
        <f t="shared" si="63"/>
        <v>0</v>
      </c>
      <c r="BA58" s="1002">
        <f t="shared" si="63"/>
        <v>0</v>
      </c>
      <c r="BB58" s="1002">
        <f t="shared" si="63"/>
        <v>0</v>
      </c>
      <c r="BC58" s="1002">
        <f t="shared" si="63"/>
        <v>0</v>
      </c>
      <c r="BD58" s="1002">
        <f t="shared" si="63"/>
        <v>0</v>
      </c>
      <c r="BE58" s="1002">
        <f t="shared" si="63"/>
        <v>0</v>
      </c>
      <c r="BF58" s="1002">
        <f t="shared" si="63"/>
        <v>0</v>
      </c>
      <c r="BG58" s="1002">
        <f t="shared" si="63"/>
        <v>0</v>
      </c>
      <c r="BH58" s="1002">
        <f t="shared" si="63"/>
        <v>0</v>
      </c>
      <c r="BI58" s="1002">
        <f t="shared" si="63"/>
        <v>0</v>
      </c>
      <c r="BJ58" s="1002">
        <f t="shared" si="63"/>
        <v>0</v>
      </c>
      <c r="BK58" s="1002">
        <f t="shared" si="63"/>
        <v>0</v>
      </c>
      <c r="BL58" s="1002"/>
      <c r="BM58" s="1002"/>
      <c r="BN58" s="1002">
        <f t="shared" si="64"/>
        <v>2000000</v>
      </c>
      <c r="BO58" s="1005">
        <f t="shared" si="8"/>
        <v>0</v>
      </c>
      <c r="BP58" s="1002">
        <f t="shared" si="65"/>
        <v>0</v>
      </c>
      <c r="BQ58" s="1002"/>
      <c r="BR58" s="1002"/>
      <c r="BS58" s="1002"/>
      <c r="BT58" s="1002"/>
      <c r="BU58" s="1002"/>
      <c r="BV58" s="1002"/>
      <c r="BW58" s="1002"/>
      <c r="BX58" s="1002"/>
      <c r="BY58" s="1002"/>
      <c r="BZ58" s="1002"/>
      <c r="CA58" s="1002"/>
      <c r="CB58" s="1002"/>
      <c r="CC58" s="1002"/>
      <c r="CD58" s="1002"/>
      <c r="CE58" s="1002"/>
      <c r="CF58" s="1002"/>
      <c r="CG58" s="1002"/>
      <c r="CH58" s="1002"/>
      <c r="CI58" s="1005">
        <f t="shared" si="66"/>
        <v>1</v>
      </c>
      <c r="CJ58" s="1002">
        <f t="shared" si="67"/>
        <v>2000000</v>
      </c>
      <c r="CK58" s="1002">
        <f t="shared" si="68"/>
        <v>0</v>
      </c>
      <c r="CL58" s="1002">
        <f t="shared" si="68"/>
        <v>0</v>
      </c>
      <c r="CM58" s="1002">
        <f t="shared" si="68"/>
        <v>0</v>
      </c>
      <c r="CN58" s="1002">
        <f t="shared" si="68"/>
        <v>0</v>
      </c>
      <c r="CO58" s="1002">
        <f t="shared" si="68"/>
        <v>0</v>
      </c>
      <c r="CP58" s="1002">
        <f t="shared" si="68"/>
        <v>0</v>
      </c>
      <c r="CQ58" s="1002">
        <f t="shared" ref="CQ58:CS82" si="72">+N58-BW58</f>
        <v>0</v>
      </c>
      <c r="CR58" s="1002">
        <f t="shared" si="72"/>
        <v>0</v>
      </c>
      <c r="CS58" s="1002">
        <f t="shared" si="72"/>
        <v>0</v>
      </c>
      <c r="CT58" s="1002">
        <f t="shared" si="69"/>
        <v>0</v>
      </c>
      <c r="CU58" s="1002">
        <f t="shared" si="69"/>
        <v>0</v>
      </c>
      <c r="CV58" s="1002">
        <f t="shared" si="69"/>
        <v>0</v>
      </c>
      <c r="CW58" s="1002">
        <f t="shared" si="70"/>
        <v>0</v>
      </c>
      <c r="CX58" s="1002">
        <f t="shared" si="70"/>
        <v>0</v>
      </c>
      <c r="CY58" s="1002">
        <f t="shared" si="70"/>
        <v>0</v>
      </c>
      <c r="CZ58" s="1002">
        <f t="shared" si="70"/>
        <v>0</v>
      </c>
      <c r="DA58" s="1030">
        <f t="shared" si="70"/>
        <v>0</v>
      </c>
      <c r="DB58" s="1002">
        <f t="shared" si="70"/>
        <v>2000000</v>
      </c>
      <c r="DF58" s="1082"/>
      <c r="DG58" s="1082"/>
      <c r="DH58" s="1080"/>
    </row>
    <row r="59" spans="1:112" ht="51.75" hidden="1" customHeight="1" x14ac:dyDescent="0.25">
      <c r="A59" s="1508"/>
      <c r="B59" s="1494"/>
      <c r="C59" s="1058" t="s">
        <v>4363</v>
      </c>
      <c r="D59" s="1008" t="s">
        <v>4519</v>
      </c>
      <c r="E59" s="1034">
        <v>520</v>
      </c>
      <c r="F59" s="1061" t="s">
        <v>4451</v>
      </c>
      <c r="G59" s="1002">
        <f t="shared" si="60"/>
        <v>3000000</v>
      </c>
      <c r="H59" s="1002"/>
      <c r="I59" s="1002"/>
      <c r="J59" s="1002"/>
      <c r="K59" s="1002"/>
      <c r="L59" s="1002"/>
      <c r="M59" s="1002"/>
      <c r="N59" s="1002"/>
      <c r="O59" s="1002"/>
      <c r="P59" s="1002"/>
      <c r="Q59" s="1002"/>
      <c r="R59" s="1002"/>
      <c r="S59" s="1002"/>
      <c r="T59" s="1002"/>
      <c r="U59" s="1002"/>
      <c r="V59" s="1002"/>
      <c r="W59" s="1002"/>
      <c r="X59" s="1002"/>
      <c r="Y59" s="1002">
        <v>3000000</v>
      </c>
      <c r="AA59" s="1005">
        <f t="shared" si="1"/>
        <v>0</v>
      </c>
      <c r="AB59" s="1002">
        <f t="shared" si="61"/>
        <v>0</v>
      </c>
      <c r="AC59" s="1002"/>
      <c r="AD59" s="1002"/>
      <c r="AE59" s="1002"/>
      <c r="AF59" s="1002"/>
      <c r="AG59" s="1002"/>
      <c r="AH59" s="1002"/>
      <c r="AI59" s="1002"/>
      <c r="AJ59" s="1002"/>
      <c r="AK59" s="1002"/>
      <c r="AL59" s="1002"/>
      <c r="AM59" s="1002"/>
      <c r="AN59" s="1002"/>
      <c r="AO59" s="1002"/>
      <c r="AP59" s="1002"/>
      <c r="AQ59" s="1002"/>
      <c r="AR59" s="1002"/>
      <c r="AS59" s="1002"/>
      <c r="AT59" s="1002"/>
      <c r="AU59" s="1005">
        <f t="shared" si="3"/>
        <v>1</v>
      </c>
      <c r="AV59" s="1002">
        <f t="shared" si="62"/>
        <v>3000000</v>
      </c>
      <c r="AW59" s="1002">
        <f t="shared" si="71"/>
        <v>0</v>
      </c>
      <c r="AX59" s="1002">
        <f t="shared" si="71"/>
        <v>0</v>
      </c>
      <c r="AY59" s="1002">
        <f t="shared" si="71"/>
        <v>0</v>
      </c>
      <c r="AZ59" s="1002">
        <f t="shared" si="63"/>
        <v>0</v>
      </c>
      <c r="BA59" s="1002">
        <f t="shared" si="63"/>
        <v>0</v>
      </c>
      <c r="BB59" s="1002">
        <f t="shared" si="63"/>
        <v>0</v>
      </c>
      <c r="BC59" s="1002">
        <f t="shared" si="63"/>
        <v>0</v>
      </c>
      <c r="BD59" s="1002">
        <f t="shared" si="63"/>
        <v>0</v>
      </c>
      <c r="BE59" s="1002">
        <f t="shared" si="63"/>
        <v>0</v>
      </c>
      <c r="BF59" s="1002">
        <f t="shared" si="63"/>
        <v>0</v>
      </c>
      <c r="BG59" s="1002">
        <f t="shared" si="63"/>
        <v>0</v>
      </c>
      <c r="BH59" s="1002">
        <f t="shared" si="63"/>
        <v>0</v>
      </c>
      <c r="BI59" s="1002">
        <f t="shared" si="63"/>
        <v>0</v>
      </c>
      <c r="BJ59" s="1002">
        <f t="shared" si="63"/>
        <v>0</v>
      </c>
      <c r="BK59" s="1002">
        <f t="shared" si="63"/>
        <v>0</v>
      </c>
      <c r="BL59" s="1002"/>
      <c r="BM59" s="1002"/>
      <c r="BN59" s="1002">
        <f t="shared" si="64"/>
        <v>3000000</v>
      </c>
      <c r="BO59" s="1005">
        <f t="shared" si="8"/>
        <v>0</v>
      </c>
      <c r="BP59" s="1002">
        <f t="shared" si="65"/>
        <v>0</v>
      </c>
      <c r="BQ59" s="1002"/>
      <c r="BR59" s="1002"/>
      <c r="BS59" s="1002"/>
      <c r="BT59" s="1002"/>
      <c r="BU59" s="1002"/>
      <c r="BV59" s="1002"/>
      <c r="BW59" s="1002"/>
      <c r="BX59" s="1002"/>
      <c r="BY59" s="1002"/>
      <c r="BZ59" s="1002"/>
      <c r="CA59" s="1002"/>
      <c r="CB59" s="1002"/>
      <c r="CC59" s="1002"/>
      <c r="CD59" s="1002"/>
      <c r="CE59" s="1002"/>
      <c r="CF59" s="1002"/>
      <c r="CG59" s="1002"/>
      <c r="CH59" s="1002"/>
      <c r="CI59" s="1005">
        <f t="shared" si="66"/>
        <v>1</v>
      </c>
      <c r="CJ59" s="1002">
        <f t="shared" si="67"/>
        <v>3000000</v>
      </c>
      <c r="CK59" s="1002">
        <f t="shared" si="68"/>
        <v>0</v>
      </c>
      <c r="CL59" s="1002">
        <f t="shared" si="68"/>
        <v>0</v>
      </c>
      <c r="CM59" s="1002">
        <f t="shared" si="68"/>
        <v>0</v>
      </c>
      <c r="CN59" s="1002">
        <f t="shared" si="68"/>
        <v>0</v>
      </c>
      <c r="CO59" s="1002">
        <f t="shared" si="68"/>
        <v>0</v>
      </c>
      <c r="CP59" s="1002">
        <f t="shared" si="68"/>
        <v>0</v>
      </c>
      <c r="CQ59" s="1002">
        <f t="shared" si="72"/>
        <v>0</v>
      </c>
      <c r="CR59" s="1002">
        <f t="shared" si="72"/>
        <v>0</v>
      </c>
      <c r="CS59" s="1002">
        <f t="shared" si="72"/>
        <v>0</v>
      </c>
      <c r="CT59" s="1002">
        <f t="shared" si="69"/>
        <v>0</v>
      </c>
      <c r="CU59" s="1002">
        <f t="shared" si="69"/>
        <v>0</v>
      </c>
      <c r="CV59" s="1002">
        <f t="shared" si="69"/>
        <v>0</v>
      </c>
      <c r="CW59" s="1002">
        <f t="shared" si="70"/>
        <v>0</v>
      </c>
      <c r="CX59" s="1002">
        <f t="shared" si="70"/>
        <v>0</v>
      </c>
      <c r="CY59" s="1002">
        <f t="shared" si="70"/>
        <v>0</v>
      </c>
      <c r="CZ59" s="1002">
        <f t="shared" si="70"/>
        <v>0</v>
      </c>
      <c r="DA59" s="1030">
        <f t="shared" si="70"/>
        <v>0</v>
      </c>
      <c r="DB59" s="1002">
        <f t="shared" si="70"/>
        <v>3000000</v>
      </c>
      <c r="DF59" s="1082"/>
      <c r="DG59" s="1082"/>
      <c r="DH59" s="1080"/>
    </row>
    <row r="60" spans="1:112" ht="51.75" hidden="1" customHeight="1" x14ac:dyDescent="0.25">
      <c r="A60" s="1508"/>
      <c r="B60" s="1008" t="s">
        <v>4320</v>
      </c>
      <c r="C60" s="1058" t="s">
        <v>4364</v>
      </c>
      <c r="D60" s="1008" t="s">
        <v>4606</v>
      </c>
      <c r="E60" s="1034">
        <v>520</v>
      </c>
      <c r="F60" s="1061" t="s">
        <v>3350</v>
      </c>
      <c r="G60" s="1002">
        <f t="shared" si="60"/>
        <v>20000000</v>
      </c>
      <c r="H60" s="1002"/>
      <c r="I60" s="1002"/>
      <c r="J60" s="1002"/>
      <c r="K60" s="1002"/>
      <c r="L60" s="1002"/>
      <c r="M60" s="1002"/>
      <c r="N60" s="1002"/>
      <c r="O60" s="1002"/>
      <c r="P60" s="1002"/>
      <c r="Q60" s="1002"/>
      <c r="R60" s="1002"/>
      <c r="S60" s="1002">
        <v>20000000</v>
      </c>
      <c r="T60" s="1002"/>
      <c r="U60" s="1002"/>
      <c r="V60" s="1002"/>
      <c r="W60" s="1002"/>
      <c r="X60" s="1002"/>
      <c r="Y60" s="1002"/>
      <c r="AA60" s="1005">
        <f t="shared" si="1"/>
        <v>0</v>
      </c>
      <c r="AB60" s="1002">
        <f t="shared" si="61"/>
        <v>0</v>
      </c>
      <c r="AC60" s="1002"/>
      <c r="AD60" s="1002"/>
      <c r="AE60" s="1002"/>
      <c r="AF60" s="1002"/>
      <c r="AG60" s="1002"/>
      <c r="AH60" s="1002"/>
      <c r="AI60" s="1002"/>
      <c r="AJ60" s="1002"/>
      <c r="AK60" s="1002"/>
      <c r="AL60" s="1002"/>
      <c r="AM60" s="1002"/>
      <c r="AN60" s="1002"/>
      <c r="AO60" s="1002"/>
      <c r="AP60" s="1002"/>
      <c r="AQ60" s="1002"/>
      <c r="AR60" s="1002"/>
      <c r="AS60" s="1002"/>
      <c r="AT60" s="1002"/>
      <c r="AU60" s="1005">
        <f t="shared" si="3"/>
        <v>1</v>
      </c>
      <c r="AV60" s="1002">
        <f t="shared" si="62"/>
        <v>20000000</v>
      </c>
      <c r="AW60" s="1002">
        <f t="shared" si="71"/>
        <v>0</v>
      </c>
      <c r="AX60" s="1002">
        <f t="shared" si="71"/>
        <v>0</v>
      </c>
      <c r="AY60" s="1002">
        <f t="shared" si="71"/>
        <v>0</v>
      </c>
      <c r="AZ60" s="1002">
        <f t="shared" si="63"/>
        <v>0</v>
      </c>
      <c r="BA60" s="1002">
        <f t="shared" si="63"/>
        <v>0</v>
      </c>
      <c r="BB60" s="1002">
        <f t="shared" si="63"/>
        <v>0</v>
      </c>
      <c r="BC60" s="1002">
        <f>+N60-AI60</f>
        <v>0</v>
      </c>
      <c r="BD60" s="1002">
        <f t="shared" si="63"/>
        <v>0</v>
      </c>
      <c r="BE60" s="1002">
        <f t="shared" si="63"/>
        <v>0</v>
      </c>
      <c r="BF60" s="1002">
        <f t="shared" si="63"/>
        <v>0</v>
      </c>
      <c r="BG60" s="1002">
        <f t="shared" si="63"/>
        <v>0</v>
      </c>
      <c r="BH60" s="1002">
        <f t="shared" si="63"/>
        <v>20000000</v>
      </c>
      <c r="BI60" s="1002">
        <f t="shared" si="63"/>
        <v>0</v>
      </c>
      <c r="BJ60" s="1002">
        <f t="shared" si="63"/>
        <v>0</v>
      </c>
      <c r="BK60" s="1002">
        <f t="shared" si="63"/>
        <v>0</v>
      </c>
      <c r="BL60" s="1002">
        <f>+W60-AR60</f>
        <v>0</v>
      </c>
      <c r="BM60" s="1002"/>
      <c r="BN60" s="1002">
        <f t="shared" si="64"/>
        <v>0</v>
      </c>
      <c r="BO60" s="1005">
        <f t="shared" si="8"/>
        <v>0</v>
      </c>
      <c r="BP60" s="1002">
        <f t="shared" si="65"/>
        <v>0</v>
      </c>
      <c r="BQ60" s="1002"/>
      <c r="BR60" s="1002"/>
      <c r="BS60" s="1002"/>
      <c r="BT60" s="1002"/>
      <c r="BU60" s="1002"/>
      <c r="BV60" s="1002"/>
      <c r="BW60" s="1002"/>
      <c r="BX60" s="1002"/>
      <c r="BY60" s="1002"/>
      <c r="BZ60" s="1002"/>
      <c r="CA60" s="1002"/>
      <c r="CB60" s="1002"/>
      <c r="CC60" s="1002"/>
      <c r="CD60" s="1002"/>
      <c r="CE60" s="1002"/>
      <c r="CF60" s="1002"/>
      <c r="CG60" s="1002"/>
      <c r="CH60" s="1002"/>
      <c r="CI60" s="1005">
        <f t="shared" si="66"/>
        <v>1</v>
      </c>
      <c r="CJ60" s="1002">
        <f t="shared" si="67"/>
        <v>20000000</v>
      </c>
      <c r="CK60" s="1002">
        <f t="shared" si="68"/>
        <v>0</v>
      </c>
      <c r="CL60" s="1002">
        <f t="shared" si="68"/>
        <v>0</v>
      </c>
      <c r="CM60" s="1002">
        <f t="shared" si="68"/>
        <v>0</v>
      </c>
      <c r="CN60" s="1002">
        <f t="shared" si="68"/>
        <v>0</v>
      </c>
      <c r="CO60" s="1002">
        <f t="shared" si="68"/>
        <v>0</v>
      </c>
      <c r="CP60" s="1002">
        <f t="shared" si="68"/>
        <v>0</v>
      </c>
      <c r="CQ60" s="1002">
        <f t="shared" si="72"/>
        <v>0</v>
      </c>
      <c r="CR60" s="1002">
        <f t="shared" si="72"/>
        <v>0</v>
      </c>
      <c r="CS60" s="1002">
        <f t="shared" si="72"/>
        <v>0</v>
      </c>
      <c r="CT60" s="1002">
        <f t="shared" si="69"/>
        <v>0</v>
      </c>
      <c r="CU60" s="1002">
        <f t="shared" si="69"/>
        <v>0</v>
      </c>
      <c r="CV60" s="1002">
        <f t="shared" si="69"/>
        <v>20000000</v>
      </c>
      <c r="CW60" s="1002">
        <f t="shared" si="70"/>
        <v>0</v>
      </c>
      <c r="CX60" s="1002">
        <f t="shared" si="70"/>
        <v>0</v>
      </c>
      <c r="CY60" s="1002">
        <f t="shared" si="70"/>
        <v>0</v>
      </c>
      <c r="CZ60" s="1002">
        <f t="shared" si="70"/>
        <v>0</v>
      </c>
      <c r="DA60" s="1030">
        <f t="shared" si="70"/>
        <v>0</v>
      </c>
      <c r="DB60" s="1002">
        <f t="shared" si="70"/>
        <v>0</v>
      </c>
      <c r="DF60" s="1082"/>
      <c r="DG60" s="1082"/>
      <c r="DH60" s="1080"/>
    </row>
    <row r="61" spans="1:112" ht="51" hidden="1" customHeight="1" x14ac:dyDescent="0.25">
      <c r="A61" s="1508"/>
      <c r="B61" s="1492" t="s">
        <v>4614</v>
      </c>
      <c r="C61" s="1058" t="s">
        <v>4365</v>
      </c>
      <c r="D61" s="1008" t="s">
        <v>4521</v>
      </c>
      <c r="E61" s="1034">
        <v>520</v>
      </c>
      <c r="F61" s="1061" t="s">
        <v>3350</v>
      </c>
      <c r="G61" s="1002">
        <f t="shared" si="60"/>
        <v>228450721</v>
      </c>
      <c r="H61" s="944"/>
      <c r="I61" s="944"/>
      <c r="J61" s="944"/>
      <c r="K61" s="1002">
        <v>228450721</v>
      </c>
      <c r="L61" s="1002"/>
      <c r="M61" s="1002"/>
      <c r="N61" s="1002"/>
      <c r="O61" s="1002"/>
      <c r="P61" s="1002"/>
      <c r="Q61" s="1002"/>
      <c r="R61" s="1002"/>
      <c r="S61" s="1002"/>
      <c r="T61" s="1002"/>
      <c r="U61" s="1002"/>
      <c r="V61" s="1002"/>
      <c r="W61" s="1002"/>
      <c r="X61" s="1002"/>
      <c r="Y61" s="1002"/>
      <c r="AA61" s="1005">
        <f t="shared" si="1"/>
        <v>0</v>
      </c>
      <c r="AB61" s="1002">
        <f t="shared" si="61"/>
        <v>0</v>
      </c>
      <c r="AC61" s="1002"/>
      <c r="AD61" s="1002"/>
      <c r="AE61" s="1002"/>
      <c r="AF61" s="1002"/>
      <c r="AG61" s="1002"/>
      <c r="AH61" s="1002"/>
      <c r="AI61" s="1002"/>
      <c r="AJ61" s="1002"/>
      <c r="AK61" s="1002"/>
      <c r="AL61" s="1002"/>
      <c r="AM61" s="1002"/>
      <c r="AN61" s="1002"/>
      <c r="AO61" s="1002"/>
      <c r="AP61" s="1002"/>
      <c r="AQ61" s="1002"/>
      <c r="AR61" s="1002"/>
      <c r="AS61" s="1002"/>
      <c r="AT61" s="1002"/>
      <c r="AU61" s="1005">
        <f t="shared" si="3"/>
        <v>1</v>
      </c>
      <c r="AV61" s="1002">
        <f t="shared" si="62"/>
        <v>228450721</v>
      </c>
      <c r="AW61" s="1002">
        <f t="shared" si="71"/>
        <v>0</v>
      </c>
      <c r="AX61" s="1002">
        <f t="shared" si="71"/>
        <v>0</v>
      </c>
      <c r="AY61" s="1002">
        <f t="shared" si="71"/>
        <v>0</v>
      </c>
      <c r="AZ61" s="1002">
        <f t="shared" si="63"/>
        <v>228450721</v>
      </c>
      <c r="BA61" s="1002">
        <f t="shared" si="63"/>
        <v>0</v>
      </c>
      <c r="BB61" s="1002">
        <f t="shared" si="63"/>
        <v>0</v>
      </c>
      <c r="BC61" s="1002">
        <f>N61-AI61</f>
        <v>0</v>
      </c>
      <c r="BD61" s="1002">
        <f t="shared" si="63"/>
        <v>0</v>
      </c>
      <c r="BE61" s="1002">
        <f t="shared" si="63"/>
        <v>0</v>
      </c>
      <c r="BF61" s="1002">
        <f t="shared" si="63"/>
        <v>0</v>
      </c>
      <c r="BG61" s="1002">
        <f t="shared" si="63"/>
        <v>0</v>
      </c>
      <c r="BH61" s="1002">
        <f t="shared" si="63"/>
        <v>0</v>
      </c>
      <c r="BI61" s="1002">
        <f>T61-AO61</f>
        <v>0</v>
      </c>
      <c r="BJ61" s="1002">
        <f t="shared" si="63"/>
        <v>0</v>
      </c>
      <c r="BK61" s="1002">
        <f t="shared" si="63"/>
        <v>0</v>
      </c>
      <c r="BL61" s="1002"/>
      <c r="BM61" s="1002"/>
      <c r="BN61" s="1002">
        <f t="shared" si="64"/>
        <v>0</v>
      </c>
      <c r="BO61" s="1005">
        <f t="shared" si="8"/>
        <v>0</v>
      </c>
      <c r="BP61" s="1002">
        <f t="shared" si="65"/>
        <v>0</v>
      </c>
      <c r="BQ61" s="1002"/>
      <c r="BR61" s="1002"/>
      <c r="BS61" s="1002"/>
      <c r="BT61" s="1002"/>
      <c r="BU61" s="1002"/>
      <c r="BV61" s="1002"/>
      <c r="BW61" s="1002"/>
      <c r="BX61" s="1002"/>
      <c r="BY61" s="1002"/>
      <c r="BZ61" s="1002"/>
      <c r="CA61" s="1002"/>
      <c r="CB61" s="1002"/>
      <c r="CC61" s="1002"/>
      <c r="CD61" s="1002"/>
      <c r="CE61" s="1002"/>
      <c r="CF61" s="1002"/>
      <c r="CG61" s="1002"/>
      <c r="CH61" s="1002"/>
      <c r="CI61" s="1005">
        <f t="shared" si="66"/>
        <v>1</v>
      </c>
      <c r="CJ61" s="1002">
        <f t="shared" si="67"/>
        <v>228450721</v>
      </c>
      <c r="CK61" s="1002">
        <f t="shared" si="68"/>
        <v>0</v>
      </c>
      <c r="CL61" s="1002">
        <f t="shared" si="68"/>
        <v>0</v>
      </c>
      <c r="CM61" s="1002">
        <f t="shared" si="68"/>
        <v>0</v>
      </c>
      <c r="CN61" s="1002">
        <f t="shared" si="68"/>
        <v>228450721</v>
      </c>
      <c r="CO61" s="1002">
        <f t="shared" si="68"/>
        <v>0</v>
      </c>
      <c r="CP61" s="1002">
        <f t="shared" si="68"/>
        <v>0</v>
      </c>
      <c r="CQ61" s="1002">
        <f t="shared" si="72"/>
        <v>0</v>
      </c>
      <c r="CR61" s="1002">
        <f t="shared" si="72"/>
        <v>0</v>
      </c>
      <c r="CS61" s="1002">
        <f t="shared" si="72"/>
        <v>0</v>
      </c>
      <c r="CT61" s="1002">
        <f t="shared" si="69"/>
        <v>0</v>
      </c>
      <c r="CU61" s="1002">
        <f t="shared" si="69"/>
        <v>0</v>
      </c>
      <c r="CV61" s="1002">
        <f t="shared" si="69"/>
        <v>0</v>
      </c>
      <c r="CW61" s="1002">
        <f t="shared" si="70"/>
        <v>0</v>
      </c>
      <c r="CX61" s="1002">
        <f t="shared" si="70"/>
        <v>0</v>
      </c>
      <c r="CY61" s="1002">
        <f t="shared" si="70"/>
        <v>0</v>
      </c>
      <c r="CZ61" s="1002">
        <f t="shared" si="70"/>
        <v>0</v>
      </c>
      <c r="DA61" s="1030">
        <f t="shared" si="70"/>
        <v>0</v>
      </c>
      <c r="DB61" s="1002">
        <f t="shared" si="70"/>
        <v>0</v>
      </c>
      <c r="DF61" s="1082"/>
      <c r="DG61" s="1082"/>
      <c r="DH61" s="1080"/>
    </row>
    <row r="62" spans="1:112" ht="50.25" hidden="1" customHeight="1" x14ac:dyDescent="0.25">
      <c r="A62" s="1508"/>
      <c r="B62" s="1493"/>
      <c r="C62" s="1058" t="s">
        <v>4366</v>
      </c>
      <c r="D62" s="1008" t="s">
        <v>4522</v>
      </c>
      <c r="E62" s="1034">
        <v>520</v>
      </c>
      <c r="F62" s="1061" t="s">
        <v>3350</v>
      </c>
      <c r="G62" s="1002">
        <f t="shared" si="60"/>
        <v>228450721</v>
      </c>
      <c r="H62" s="1007"/>
      <c r="I62" s="944"/>
      <c r="J62" s="944"/>
      <c r="K62" s="1002">
        <v>28450721</v>
      </c>
      <c r="L62" s="1002"/>
      <c r="M62" s="1002"/>
      <c r="N62" s="1002"/>
      <c r="O62" s="1002"/>
      <c r="P62" s="1002"/>
      <c r="Q62" s="1002"/>
      <c r="R62" s="1002">
        <v>200000000</v>
      </c>
      <c r="S62" s="1002"/>
      <c r="T62" s="1002"/>
      <c r="U62" s="1002"/>
      <c r="V62" s="1002"/>
      <c r="W62" s="1002"/>
      <c r="X62" s="1002"/>
      <c r="Y62" s="1002"/>
      <c r="AA62" s="1005">
        <f t="shared" si="1"/>
        <v>0.74029959397676837</v>
      </c>
      <c r="AB62" s="1002">
        <f t="shared" si="61"/>
        <v>169121976</v>
      </c>
      <c r="AC62" s="1002"/>
      <c r="AD62" s="1002"/>
      <c r="AE62" s="1002"/>
      <c r="AF62" s="1002">
        <f>+'[7]ENERO 2016'!$O$684</f>
        <v>28450721</v>
      </c>
      <c r="AG62" s="1002"/>
      <c r="AH62" s="1002"/>
      <c r="AI62" s="1002"/>
      <c r="AJ62" s="1002"/>
      <c r="AK62" s="1002"/>
      <c r="AL62" s="1002"/>
      <c r="AM62" s="1002">
        <f>+'[7]ENERO 2016'!$V$684</f>
        <v>140671255</v>
      </c>
      <c r="AN62" s="1002"/>
      <c r="AO62" s="1002"/>
      <c r="AP62" s="1002"/>
      <c r="AQ62" s="1002"/>
      <c r="AR62" s="1002"/>
      <c r="AS62" s="1002"/>
      <c r="AT62" s="1002"/>
      <c r="AU62" s="1005">
        <f t="shared" si="3"/>
        <v>0.25970040602323163</v>
      </c>
      <c r="AV62" s="1002">
        <f t="shared" si="62"/>
        <v>59328745</v>
      </c>
      <c r="AW62" s="1002">
        <f t="shared" si="71"/>
        <v>0</v>
      </c>
      <c r="AX62" s="1002">
        <f t="shared" si="71"/>
        <v>0</v>
      </c>
      <c r="AY62" s="1002">
        <f t="shared" si="71"/>
        <v>0</v>
      </c>
      <c r="AZ62" s="1002">
        <f t="shared" si="63"/>
        <v>0</v>
      </c>
      <c r="BA62" s="1002">
        <f t="shared" si="63"/>
        <v>0</v>
      </c>
      <c r="BB62" s="1002">
        <f t="shared" si="63"/>
        <v>0</v>
      </c>
      <c r="BC62" s="1002">
        <f>N62-AI62</f>
        <v>0</v>
      </c>
      <c r="BD62" s="1002">
        <f t="shared" si="63"/>
        <v>0</v>
      </c>
      <c r="BE62" s="1002">
        <f t="shared" si="63"/>
        <v>0</v>
      </c>
      <c r="BF62" s="1002">
        <f t="shared" si="63"/>
        <v>0</v>
      </c>
      <c r="BG62" s="1002">
        <f t="shared" si="63"/>
        <v>59328745</v>
      </c>
      <c r="BH62" s="1002">
        <f t="shared" si="63"/>
        <v>0</v>
      </c>
      <c r="BI62" s="1002">
        <f>T62-AO62</f>
        <v>0</v>
      </c>
      <c r="BJ62" s="1002">
        <f t="shared" si="63"/>
        <v>0</v>
      </c>
      <c r="BK62" s="1002">
        <f t="shared" si="63"/>
        <v>0</v>
      </c>
      <c r="BL62" s="1002"/>
      <c r="BM62" s="1002"/>
      <c r="BN62" s="1002">
        <f t="shared" si="64"/>
        <v>0</v>
      </c>
      <c r="BO62" s="1005">
        <f t="shared" si="8"/>
        <v>0.54694691464773271</v>
      </c>
      <c r="BP62" s="1002">
        <f t="shared" si="65"/>
        <v>124950417</v>
      </c>
      <c r="BQ62" s="1002"/>
      <c r="BR62" s="1002"/>
      <c r="BS62" s="1002"/>
      <c r="BT62" s="1002">
        <f>+'[7]ENERO 2016'!$H$685</f>
        <v>21537083</v>
      </c>
      <c r="BU62" s="1002"/>
      <c r="BV62" s="1002"/>
      <c r="BW62" s="1002"/>
      <c r="BX62" s="1002"/>
      <c r="BY62" s="1002"/>
      <c r="BZ62" s="1002"/>
      <c r="CA62" s="1002">
        <f>+'[7]ENERO 2016'!$H$682-'[7]ENERO 2016'!$H$685</f>
        <v>103413334</v>
      </c>
      <c r="CB62" s="1002"/>
      <c r="CC62" s="1002"/>
      <c r="CD62" s="1002"/>
      <c r="CE62" s="1002"/>
      <c r="CF62" s="1002"/>
      <c r="CG62" s="1002"/>
      <c r="CH62" s="1002"/>
      <c r="CI62" s="1005">
        <f t="shared" si="66"/>
        <v>0.45305308535226729</v>
      </c>
      <c r="CJ62" s="1002">
        <f t="shared" si="67"/>
        <v>103500304</v>
      </c>
      <c r="CK62" s="1002">
        <f t="shared" si="68"/>
        <v>0</v>
      </c>
      <c r="CL62" s="1002">
        <f t="shared" si="68"/>
        <v>0</v>
      </c>
      <c r="CM62" s="1002">
        <f t="shared" si="68"/>
        <v>0</v>
      </c>
      <c r="CN62" s="1002">
        <f t="shared" si="68"/>
        <v>6913638</v>
      </c>
      <c r="CO62" s="1002">
        <f t="shared" si="68"/>
        <v>0</v>
      </c>
      <c r="CP62" s="1002">
        <f t="shared" si="68"/>
        <v>0</v>
      </c>
      <c r="CQ62" s="1002">
        <f t="shared" si="72"/>
        <v>0</v>
      </c>
      <c r="CR62" s="1002">
        <f t="shared" si="72"/>
        <v>0</v>
      </c>
      <c r="CS62" s="1002">
        <f t="shared" si="72"/>
        <v>0</v>
      </c>
      <c r="CT62" s="1002">
        <f t="shared" si="69"/>
        <v>0</v>
      </c>
      <c r="CU62" s="1002">
        <f t="shared" si="69"/>
        <v>96586666</v>
      </c>
      <c r="CV62" s="1002">
        <f t="shared" si="69"/>
        <v>0</v>
      </c>
      <c r="CW62" s="1002">
        <f t="shared" si="70"/>
        <v>0</v>
      </c>
      <c r="CX62" s="1002">
        <f t="shared" si="70"/>
        <v>0</v>
      </c>
      <c r="CY62" s="1002">
        <f t="shared" si="70"/>
        <v>0</v>
      </c>
      <c r="CZ62" s="1002">
        <f t="shared" si="70"/>
        <v>0</v>
      </c>
      <c r="DA62" s="1030">
        <f t="shared" si="70"/>
        <v>0</v>
      </c>
      <c r="DB62" s="1002">
        <f t="shared" si="70"/>
        <v>0</v>
      </c>
      <c r="DF62" s="1082"/>
      <c r="DG62" s="1082"/>
      <c r="DH62" s="1080"/>
    </row>
    <row r="63" spans="1:112" ht="39" hidden="1" customHeight="1" x14ac:dyDescent="0.25">
      <c r="A63" s="1508"/>
      <c r="B63" s="1493"/>
      <c r="C63" s="1058" t="s">
        <v>4367</v>
      </c>
      <c r="D63" s="1008" t="s">
        <v>4607</v>
      </c>
      <c r="E63" s="1034">
        <v>520</v>
      </c>
      <c r="F63" s="1061" t="s">
        <v>4526</v>
      </c>
      <c r="G63" s="1002">
        <f t="shared" si="60"/>
        <v>8000000</v>
      </c>
      <c r="H63" s="944"/>
      <c r="I63" s="944"/>
      <c r="J63" s="944"/>
      <c r="K63" s="944"/>
      <c r="L63" s="1002"/>
      <c r="M63" s="1002"/>
      <c r="N63" s="1002"/>
      <c r="O63" s="1002"/>
      <c r="P63" s="1002"/>
      <c r="Q63" s="1002"/>
      <c r="R63" s="1002"/>
      <c r="S63" s="1002"/>
      <c r="T63" s="1002"/>
      <c r="U63" s="1002"/>
      <c r="V63" s="1002"/>
      <c r="W63" s="1002"/>
      <c r="X63" s="1002"/>
      <c r="Y63" s="1002">
        <v>8000000</v>
      </c>
      <c r="AA63" s="1005">
        <f t="shared" si="1"/>
        <v>0</v>
      </c>
      <c r="AB63" s="1002">
        <f t="shared" si="61"/>
        <v>0</v>
      </c>
      <c r="AC63" s="1002"/>
      <c r="AD63" s="1002"/>
      <c r="AE63" s="1002"/>
      <c r="AF63" s="1002"/>
      <c r="AG63" s="1002"/>
      <c r="AH63" s="1002"/>
      <c r="AI63" s="1002"/>
      <c r="AJ63" s="1002"/>
      <c r="AK63" s="1002"/>
      <c r="AL63" s="1002"/>
      <c r="AM63" s="1002"/>
      <c r="AN63" s="1002"/>
      <c r="AO63" s="1002"/>
      <c r="AP63" s="1002"/>
      <c r="AQ63" s="1002"/>
      <c r="AR63" s="1002"/>
      <c r="AS63" s="1002"/>
      <c r="AT63" s="1002"/>
      <c r="AU63" s="1005">
        <f t="shared" si="3"/>
        <v>1</v>
      </c>
      <c r="AV63" s="1002">
        <f t="shared" si="62"/>
        <v>8000000</v>
      </c>
      <c r="AW63" s="1002">
        <f t="shared" si="71"/>
        <v>0</v>
      </c>
      <c r="AX63" s="1002">
        <f t="shared" si="71"/>
        <v>0</v>
      </c>
      <c r="AY63" s="1002">
        <f t="shared" si="71"/>
        <v>0</v>
      </c>
      <c r="AZ63" s="1002">
        <f t="shared" si="63"/>
        <v>0</v>
      </c>
      <c r="BA63" s="1002">
        <f t="shared" si="63"/>
        <v>0</v>
      </c>
      <c r="BB63" s="1002">
        <f t="shared" si="63"/>
        <v>0</v>
      </c>
      <c r="BC63" s="1002">
        <f>N63-AI63</f>
        <v>0</v>
      </c>
      <c r="BD63" s="1002">
        <f t="shared" si="63"/>
        <v>0</v>
      </c>
      <c r="BE63" s="1002">
        <f t="shared" si="63"/>
        <v>0</v>
      </c>
      <c r="BF63" s="1002">
        <f t="shared" si="63"/>
        <v>0</v>
      </c>
      <c r="BG63" s="1002">
        <f t="shared" si="63"/>
        <v>0</v>
      </c>
      <c r="BH63" s="1002">
        <f t="shared" si="63"/>
        <v>0</v>
      </c>
      <c r="BI63" s="1002">
        <f>T63-AO63</f>
        <v>0</v>
      </c>
      <c r="BJ63" s="1002">
        <f t="shared" si="63"/>
        <v>0</v>
      </c>
      <c r="BK63" s="1002">
        <f t="shared" si="63"/>
        <v>0</v>
      </c>
      <c r="BL63" s="1002"/>
      <c r="BM63" s="1002"/>
      <c r="BN63" s="1002">
        <f t="shared" si="64"/>
        <v>8000000</v>
      </c>
      <c r="BO63" s="1005">
        <f t="shared" si="8"/>
        <v>0</v>
      </c>
      <c r="BP63" s="1002">
        <f t="shared" si="65"/>
        <v>0</v>
      </c>
      <c r="BQ63" s="1002"/>
      <c r="BR63" s="1002"/>
      <c r="BS63" s="1002"/>
      <c r="BT63" s="1002"/>
      <c r="BU63" s="1002"/>
      <c r="BV63" s="1002"/>
      <c r="BW63" s="1002"/>
      <c r="BX63" s="1002"/>
      <c r="BY63" s="1002"/>
      <c r="BZ63" s="1002"/>
      <c r="CA63" s="1002"/>
      <c r="CB63" s="1002"/>
      <c r="CC63" s="1002"/>
      <c r="CD63" s="1002"/>
      <c r="CE63" s="1002"/>
      <c r="CF63" s="1002"/>
      <c r="CG63" s="1002"/>
      <c r="CH63" s="1002"/>
      <c r="CI63" s="1005">
        <f t="shared" si="66"/>
        <v>1</v>
      </c>
      <c r="CJ63" s="1002">
        <f t="shared" si="67"/>
        <v>8000000</v>
      </c>
      <c r="CK63" s="1002">
        <f t="shared" si="68"/>
        <v>0</v>
      </c>
      <c r="CL63" s="1002">
        <f t="shared" si="68"/>
        <v>0</v>
      </c>
      <c r="CM63" s="1002">
        <f t="shared" si="68"/>
        <v>0</v>
      </c>
      <c r="CN63" s="1002">
        <f t="shared" si="68"/>
        <v>0</v>
      </c>
      <c r="CO63" s="1002">
        <f t="shared" si="68"/>
        <v>0</v>
      </c>
      <c r="CP63" s="1002">
        <f t="shared" si="68"/>
        <v>0</v>
      </c>
      <c r="CQ63" s="1002">
        <f t="shared" si="72"/>
        <v>0</v>
      </c>
      <c r="CR63" s="1002">
        <f t="shared" si="72"/>
        <v>0</v>
      </c>
      <c r="CS63" s="1002">
        <f t="shared" si="72"/>
        <v>0</v>
      </c>
      <c r="CT63" s="1002">
        <f t="shared" si="69"/>
        <v>0</v>
      </c>
      <c r="CU63" s="1002">
        <f t="shared" si="69"/>
        <v>0</v>
      </c>
      <c r="CV63" s="1002">
        <f t="shared" si="69"/>
        <v>0</v>
      </c>
      <c r="CW63" s="1002">
        <f t="shared" si="70"/>
        <v>0</v>
      </c>
      <c r="CX63" s="1002">
        <f t="shared" si="70"/>
        <v>0</v>
      </c>
      <c r="CY63" s="1002">
        <f t="shared" si="70"/>
        <v>0</v>
      </c>
      <c r="CZ63" s="1002">
        <f t="shared" si="70"/>
        <v>0</v>
      </c>
      <c r="DA63" s="1030">
        <f t="shared" si="70"/>
        <v>0</v>
      </c>
      <c r="DB63" s="1002">
        <f t="shared" si="70"/>
        <v>8000000</v>
      </c>
      <c r="DF63" s="1082"/>
      <c r="DG63" s="1082"/>
      <c r="DH63" s="1080"/>
    </row>
    <row r="64" spans="1:112" ht="37.5" hidden="1" customHeight="1" x14ac:dyDescent="0.25">
      <c r="A64" s="1508"/>
      <c r="B64" s="1493"/>
      <c r="C64" s="1058" t="s">
        <v>4368</v>
      </c>
      <c r="D64" s="1008" t="s">
        <v>4523</v>
      </c>
      <c r="E64" s="1034">
        <v>520</v>
      </c>
      <c r="F64" s="1061" t="s">
        <v>4526</v>
      </c>
      <c r="G64" s="1002">
        <f t="shared" si="60"/>
        <v>5000000</v>
      </c>
      <c r="H64" s="944"/>
      <c r="I64" s="944"/>
      <c r="J64" s="944"/>
      <c r="K64" s="944"/>
      <c r="L64" s="1002"/>
      <c r="M64" s="1002"/>
      <c r="N64" s="1002"/>
      <c r="O64" s="1002"/>
      <c r="P64" s="1002"/>
      <c r="Q64" s="1002"/>
      <c r="R64" s="1002"/>
      <c r="S64" s="1002"/>
      <c r="T64" s="1002"/>
      <c r="U64" s="1002"/>
      <c r="V64" s="1002"/>
      <c r="W64" s="1002"/>
      <c r="X64" s="1002"/>
      <c r="Y64" s="1002">
        <v>5000000</v>
      </c>
      <c r="AA64" s="1005">
        <f t="shared" si="1"/>
        <v>0</v>
      </c>
      <c r="AB64" s="1002">
        <f t="shared" si="61"/>
        <v>0</v>
      </c>
      <c r="AC64" s="1002"/>
      <c r="AD64" s="1002"/>
      <c r="AE64" s="1002"/>
      <c r="AF64" s="1002"/>
      <c r="AG64" s="1002"/>
      <c r="AH64" s="1002"/>
      <c r="AI64" s="1002"/>
      <c r="AJ64" s="1002"/>
      <c r="AK64" s="1002"/>
      <c r="AL64" s="1002"/>
      <c r="AM64" s="1002"/>
      <c r="AN64" s="1002"/>
      <c r="AO64" s="1002"/>
      <c r="AP64" s="1002"/>
      <c r="AQ64" s="1002"/>
      <c r="AR64" s="1002"/>
      <c r="AS64" s="1002"/>
      <c r="AT64" s="1002"/>
      <c r="AU64" s="1005">
        <f t="shared" si="3"/>
        <v>1</v>
      </c>
      <c r="AV64" s="1002">
        <f t="shared" si="62"/>
        <v>5000000</v>
      </c>
      <c r="AW64" s="1002">
        <f t="shared" si="71"/>
        <v>0</v>
      </c>
      <c r="AX64" s="1002">
        <f t="shared" si="71"/>
        <v>0</v>
      </c>
      <c r="AY64" s="1002">
        <f t="shared" si="71"/>
        <v>0</v>
      </c>
      <c r="AZ64" s="1002">
        <f t="shared" si="63"/>
        <v>0</v>
      </c>
      <c r="BA64" s="1002">
        <f t="shared" si="63"/>
        <v>0</v>
      </c>
      <c r="BB64" s="1002">
        <f t="shared" si="63"/>
        <v>0</v>
      </c>
      <c r="BC64" s="1002">
        <f>N64-AI64</f>
        <v>0</v>
      </c>
      <c r="BD64" s="1002">
        <f t="shared" si="63"/>
        <v>0</v>
      </c>
      <c r="BE64" s="1002">
        <f t="shared" si="63"/>
        <v>0</v>
      </c>
      <c r="BF64" s="1002">
        <f t="shared" si="63"/>
        <v>0</v>
      </c>
      <c r="BG64" s="1002">
        <f t="shared" si="63"/>
        <v>0</v>
      </c>
      <c r="BH64" s="1002">
        <f t="shared" si="63"/>
        <v>0</v>
      </c>
      <c r="BI64" s="1002">
        <f>T64-AO64</f>
        <v>0</v>
      </c>
      <c r="BJ64" s="1002">
        <f t="shared" si="63"/>
        <v>0</v>
      </c>
      <c r="BK64" s="1002">
        <f t="shared" si="63"/>
        <v>0</v>
      </c>
      <c r="BL64" s="1002"/>
      <c r="BM64" s="1002"/>
      <c r="BN64" s="1002">
        <f t="shared" si="64"/>
        <v>5000000</v>
      </c>
      <c r="BO64" s="1005">
        <f t="shared" si="8"/>
        <v>0</v>
      </c>
      <c r="BP64" s="1002">
        <f t="shared" si="65"/>
        <v>0</v>
      </c>
      <c r="BQ64" s="1002"/>
      <c r="BR64" s="1002"/>
      <c r="BS64" s="1002"/>
      <c r="BT64" s="1002"/>
      <c r="BU64" s="1002"/>
      <c r="BV64" s="1002"/>
      <c r="BW64" s="1002"/>
      <c r="BX64" s="1002"/>
      <c r="BY64" s="1002"/>
      <c r="BZ64" s="1002"/>
      <c r="CA64" s="1002"/>
      <c r="CB64" s="1002"/>
      <c r="CC64" s="1002"/>
      <c r="CD64" s="1002"/>
      <c r="CE64" s="1002"/>
      <c r="CF64" s="1002"/>
      <c r="CG64" s="1002"/>
      <c r="CH64" s="1002"/>
      <c r="CI64" s="1005">
        <f t="shared" si="66"/>
        <v>1</v>
      </c>
      <c r="CJ64" s="1002">
        <f t="shared" si="67"/>
        <v>5000000</v>
      </c>
      <c r="CK64" s="1002">
        <f t="shared" si="68"/>
        <v>0</v>
      </c>
      <c r="CL64" s="1002">
        <f t="shared" si="68"/>
        <v>0</v>
      </c>
      <c r="CM64" s="1002">
        <f t="shared" si="68"/>
        <v>0</v>
      </c>
      <c r="CN64" s="1002">
        <f t="shared" si="68"/>
        <v>0</v>
      </c>
      <c r="CO64" s="1002">
        <f t="shared" si="68"/>
        <v>0</v>
      </c>
      <c r="CP64" s="1002">
        <f t="shared" si="68"/>
        <v>0</v>
      </c>
      <c r="CQ64" s="1002">
        <f t="shared" si="72"/>
        <v>0</v>
      </c>
      <c r="CR64" s="1002">
        <f t="shared" si="72"/>
        <v>0</v>
      </c>
      <c r="CS64" s="1002">
        <f t="shared" si="72"/>
        <v>0</v>
      </c>
      <c r="CT64" s="1002">
        <f t="shared" si="69"/>
        <v>0</v>
      </c>
      <c r="CU64" s="1002">
        <f t="shared" si="69"/>
        <v>0</v>
      </c>
      <c r="CV64" s="1002">
        <f t="shared" si="69"/>
        <v>0</v>
      </c>
      <c r="CW64" s="1002">
        <f t="shared" si="70"/>
        <v>0</v>
      </c>
      <c r="CX64" s="1002">
        <f t="shared" si="70"/>
        <v>0</v>
      </c>
      <c r="CY64" s="1002">
        <f t="shared" si="70"/>
        <v>0</v>
      </c>
      <c r="CZ64" s="1002">
        <f t="shared" si="70"/>
        <v>0</v>
      </c>
      <c r="DA64" s="1030">
        <f t="shared" si="70"/>
        <v>0</v>
      </c>
      <c r="DB64" s="1002">
        <f t="shared" si="70"/>
        <v>5000000</v>
      </c>
      <c r="DF64" s="1082"/>
      <c r="DG64" s="1082"/>
      <c r="DH64" s="1080"/>
    </row>
    <row r="65" spans="1:112" ht="36" hidden="1" customHeight="1" x14ac:dyDescent="0.25">
      <c r="A65" s="1508"/>
      <c r="B65" s="1493"/>
      <c r="C65" s="1058" t="s">
        <v>4369</v>
      </c>
      <c r="D65" s="1008" t="s">
        <v>4524</v>
      </c>
      <c r="E65" s="1034">
        <v>520</v>
      </c>
      <c r="F65" s="1061" t="s">
        <v>4526</v>
      </c>
      <c r="G65" s="1002">
        <f t="shared" si="60"/>
        <v>7000000</v>
      </c>
      <c r="H65" s="944"/>
      <c r="I65" s="944"/>
      <c r="J65" s="944"/>
      <c r="K65" s="944"/>
      <c r="L65" s="1002"/>
      <c r="M65" s="1002"/>
      <c r="N65" s="1002"/>
      <c r="O65" s="1002"/>
      <c r="P65" s="1002"/>
      <c r="Q65" s="1002"/>
      <c r="R65" s="1002"/>
      <c r="S65" s="1002"/>
      <c r="T65" s="1002"/>
      <c r="U65" s="1002"/>
      <c r="V65" s="1002"/>
      <c r="W65" s="1002"/>
      <c r="X65" s="1002"/>
      <c r="Y65" s="1002">
        <v>7000000</v>
      </c>
      <c r="Z65" s="203"/>
      <c r="AA65" s="1005">
        <f t="shared" si="1"/>
        <v>0</v>
      </c>
      <c r="AB65" s="1002">
        <f t="shared" si="61"/>
        <v>0</v>
      </c>
      <c r="AC65" s="1002"/>
      <c r="AD65" s="1002"/>
      <c r="AE65" s="1002"/>
      <c r="AF65" s="1002"/>
      <c r="AG65" s="1002"/>
      <c r="AH65" s="1002"/>
      <c r="AI65" s="1002"/>
      <c r="AJ65" s="1002"/>
      <c r="AK65" s="1002"/>
      <c r="AL65" s="1002"/>
      <c r="AM65" s="1002"/>
      <c r="AN65" s="1002"/>
      <c r="AO65" s="1002"/>
      <c r="AP65" s="1002"/>
      <c r="AQ65" s="1002"/>
      <c r="AR65" s="1002"/>
      <c r="AS65" s="1002"/>
      <c r="AT65" s="1002"/>
      <c r="AU65" s="1005">
        <f t="shared" si="3"/>
        <v>1</v>
      </c>
      <c r="AV65" s="1002">
        <f t="shared" si="62"/>
        <v>7000000</v>
      </c>
      <c r="AW65" s="1002">
        <f t="shared" si="71"/>
        <v>0</v>
      </c>
      <c r="AX65" s="1002">
        <f t="shared" si="71"/>
        <v>0</v>
      </c>
      <c r="AY65" s="1002">
        <f t="shared" si="71"/>
        <v>0</v>
      </c>
      <c r="AZ65" s="1002">
        <f t="shared" si="63"/>
        <v>0</v>
      </c>
      <c r="BA65" s="1002">
        <f t="shared" si="63"/>
        <v>0</v>
      </c>
      <c r="BB65" s="1002">
        <f t="shared" si="63"/>
        <v>0</v>
      </c>
      <c r="BC65" s="1002">
        <f t="shared" si="63"/>
        <v>0</v>
      </c>
      <c r="BD65" s="1002">
        <f t="shared" si="63"/>
        <v>0</v>
      </c>
      <c r="BE65" s="1002">
        <f t="shared" si="63"/>
        <v>0</v>
      </c>
      <c r="BF65" s="1002">
        <f t="shared" si="63"/>
        <v>0</v>
      </c>
      <c r="BG65" s="1002">
        <f t="shared" si="63"/>
        <v>0</v>
      </c>
      <c r="BH65" s="1002">
        <f t="shared" si="63"/>
        <v>0</v>
      </c>
      <c r="BI65" s="1002">
        <f t="shared" si="63"/>
        <v>0</v>
      </c>
      <c r="BJ65" s="1002">
        <f t="shared" si="63"/>
        <v>0</v>
      </c>
      <c r="BK65" s="1002">
        <f t="shared" si="63"/>
        <v>0</v>
      </c>
      <c r="BL65" s="1002">
        <f>+W65-AR65</f>
        <v>0</v>
      </c>
      <c r="BM65" s="1002"/>
      <c r="BN65" s="1002">
        <f t="shared" si="64"/>
        <v>7000000</v>
      </c>
      <c r="BO65" s="1005">
        <f t="shared" si="8"/>
        <v>0</v>
      </c>
      <c r="BP65" s="1002">
        <f t="shared" si="65"/>
        <v>0</v>
      </c>
      <c r="BQ65" s="1002"/>
      <c r="BR65" s="1002"/>
      <c r="BS65" s="1002"/>
      <c r="BT65" s="1002"/>
      <c r="BU65" s="1002"/>
      <c r="BV65" s="1002"/>
      <c r="BW65" s="1002"/>
      <c r="BX65" s="1002"/>
      <c r="BY65" s="1002"/>
      <c r="BZ65" s="1002"/>
      <c r="CA65" s="1002"/>
      <c r="CB65" s="1002"/>
      <c r="CC65" s="1002"/>
      <c r="CD65" s="1002"/>
      <c r="CE65" s="1002"/>
      <c r="CF65" s="1002"/>
      <c r="CG65" s="1002"/>
      <c r="CH65" s="1002"/>
      <c r="CI65" s="1005">
        <f t="shared" si="66"/>
        <v>1</v>
      </c>
      <c r="CJ65" s="1002">
        <f t="shared" si="67"/>
        <v>7000000</v>
      </c>
      <c r="CK65" s="1002">
        <f t="shared" si="68"/>
        <v>0</v>
      </c>
      <c r="CL65" s="1002">
        <f t="shared" si="68"/>
        <v>0</v>
      </c>
      <c r="CM65" s="1002">
        <f t="shared" si="68"/>
        <v>0</v>
      </c>
      <c r="CN65" s="1002">
        <f t="shared" si="68"/>
        <v>0</v>
      </c>
      <c r="CO65" s="1002">
        <f t="shared" si="68"/>
        <v>0</v>
      </c>
      <c r="CP65" s="1002">
        <f>M65-BV65</f>
        <v>0</v>
      </c>
      <c r="CQ65" s="1002">
        <f t="shared" si="72"/>
        <v>0</v>
      </c>
      <c r="CR65" s="1002">
        <f t="shared" si="72"/>
        <v>0</v>
      </c>
      <c r="CS65" s="1002">
        <f t="shared" si="72"/>
        <v>0</v>
      </c>
      <c r="CT65" s="1002">
        <f t="shared" si="69"/>
        <v>0</v>
      </c>
      <c r="CU65" s="1002">
        <f t="shared" si="69"/>
        <v>0</v>
      </c>
      <c r="CV65" s="1002">
        <f t="shared" si="69"/>
        <v>0</v>
      </c>
      <c r="CW65" s="1002">
        <f t="shared" si="70"/>
        <v>0</v>
      </c>
      <c r="CX65" s="1002">
        <f t="shared" si="70"/>
        <v>0</v>
      </c>
      <c r="CY65" s="1002">
        <f t="shared" si="70"/>
        <v>0</v>
      </c>
      <c r="CZ65" s="1002">
        <f t="shared" si="70"/>
        <v>0</v>
      </c>
      <c r="DA65" s="1030">
        <f t="shared" si="70"/>
        <v>0</v>
      </c>
      <c r="DB65" s="1002">
        <f t="shared" si="70"/>
        <v>7000000</v>
      </c>
      <c r="DF65" s="1082"/>
      <c r="DG65" s="1082"/>
      <c r="DH65" s="1080"/>
    </row>
    <row r="66" spans="1:112" ht="49.5" hidden="1" customHeight="1" x14ac:dyDescent="0.25">
      <c r="A66" s="1508"/>
      <c r="B66" s="1493"/>
      <c r="C66" s="1058" t="s">
        <v>4370</v>
      </c>
      <c r="D66" s="1008" t="s">
        <v>4525</v>
      </c>
      <c r="E66" s="1034">
        <v>520</v>
      </c>
      <c r="F66" s="1061" t="s">
        <v>4527</v>
      </c>
      <c r="G66" s="1002">
        <f t="shared" si="60"/>
        <v>267022558</v>
      </c>
      <c r="H66" s="944"/>
      <c r="I66" s="944"/>
      <c r="J66" s="944"/>
      <c r="K66" s="944"/>
      <c r="L66" s="1002"/>
      <c r="M66" s="1002"/>
      <c r="N66" s="1002"/>
      <c r="O66" s="1002"/>
      <c r="P66" s="1002"/>
      <c r="Q66" s="1002"/>
      <c r="R66" s="1002"/>
      <c r="S66" s="1002"/>
      <c r="T66" s="1002"/>
      <c r="U66" s="1002"/>
      <c r="V66" s="1002"/>
      <c r="W66" s="1002"/>
      <c r="X66" s="1002"/>
      <c r="Y66" s="1002">
        <v>267022558</v>
      </c>
      <c r="Z66" s="203"/>
      <c r="AA66" s="1005">
        <f t="shared" si="1"/>
        <v>0.73233455429634531</v>
      </c>
      <c r="AB66" s="1002">
        <f t="shared" si="61"/>
        <v>195549846</v>
      </c>
      <c r="AC66" s="1002"/>
      <c r="AD66" s="1002"/>
      <c r="AE66" s="1002"/>
      <c r="AF66" s="1002"/>
      <c r="AG66" s="1002"/>
      <c r="AH66" s="1002"/>
      <c r="AI66" s="1002"/>
      <c r="AJ66" s="1002"/>
      <c r="AK66" s="1002"/>
      <c r="AL66" s="1002"/>
      <c r="AM66" s="1002"/>
      <c r="AN66" s="1002"/>
      <c r="AO66" s="1002"/>
      <c r="AP66" s="1002"/>
      <c r="AQ66" s="1002"/>
      <c r="AR66" s="1002"/>
      <c r="AS66" s="1002"/>
      <c r="AT66" s="1002">
        <f>+'[7]ENERO 2016'!$AD$722</f>
        <v>195549846</v>
      </c>
      <c r="AU66" s="1005">
        <f t="shared" si="3"/>
        <v>0.26766544570365469</v>
      </c>
      <c r="AV66" s="1002">
        <f t="shared" si="62"/>
        <v>71472712</v>
      </c>
      <c r="AW66" s="1002">
        <f t="shared" si="71"/>
        <v>0</v>
      </c>
      <c r="AX66" s="1002">
        <f t="shared" si="71"/>
        <v>0</v>
      </c>
      <c r="AY66" s="1002">
        <f t="shared" si="71"/>
        <v>0</v>
      </c>
      <c r="AZ66" s="1002">
        <f t="shared" si="63"/>
        <v>0</v>
      </c>
      <c r="BA66" s="1002">
        <f t="shared" si="63"/>
        <v>0</v>
      </c>
      <c r="BB66" s="1002">
        <f t="shared" si="63"/>
        <v>0</v>
      </c>
      <c r="BC66" s="1002">
        <f t="shared" si="63"/>
        <v>0</v>
      </c>
      <c r="BD66" s="1002">
        <f t="shared" si="63"/>
        <v>0</v>
      </c>
      <c r="BE66" s="1002">
        <f t="shared" si="63"/>
        <v>0</v>
      </c>
      <c r="BF66" s="1002">
        <f t="shared" si="63"/>
        <v>0</v>
      </c>
      <c r="BG66" s="1002">
        <f t="shared" si="63"/>
        <v>0</v>
      </c>
      <c r="BH66" s="1002">
        <f t="shared" si="63"/>
        <v>0</v>
      </c>
      <c r="BI66" s="1002">
        <f t="shared" si="63"/>
        <v>0</v>
      </c>
      <c r="BJ66" s="1002">
        <f t="shared" si="63"/>
        <v>0</v>
      </c>
      <c r="BK66" s="1002">
        <f t="shared" si="63"/>
        <v>0</v>
      </c>
      <c r="BL66" s="1002"/>
      <c r="BM66" s="1002"/>
      <c r="BN66" s="1002">
        <f t="shared" si="64"/>
        <v>71472712</v>
      </c>
      <c r="BO66" s="1005">
        <f t="shared" si="8"/>
        <v>0.58276286904569319</v>
      </c>
      <c r="BP66" s="1002">
        <f t="shared" si="65"/>
        <v>155610832</v>
      </c>
      <c r="BQ66" s="1002"/>
      <c r="BR66" s="1002"/>
      <c r="BS66" s="1002"/>
      <c r="BT66" s="1002"/>
      <c r="BU66" s="1002"/>
      <c r="BV66" s="1002"/>
      <c r="BW66" s="1002"/>
      <c r="BX66" s="1002"/>
      <c r="BY66" s="1002"/>
      <c r="BZ66" s="1002"/>
      <c r="CA66" s="1002"/>
      <c r="CB66" s="1002"/>
      <c r="CC66" s="1002"/>
      <c r="CD66" s="1002"/>
      <c r="CE66" s="1002"/>
      <c r="CF66" s="1002"/>
      <c r="CG66" s="1002"/>
      <c r="CH66" s="1002">
        <f>+'[7]ENERO 2016'!$H$720</f>
        <v>155610832</v>
      </c>
      <c r="CI66" s="1005">
        <f t="shared" si="66"/>
        <v>0.41723713095430681</v>
      </c>
      <c r="CJ66" s="1002">
        <f t="shared" si="67"/>
        <v>111411726</v>
      </c>
      <c r="CK66" s="1002">
        <f t="shared" si="68"/>
        <v>0</v>
      </c>
      <c r="CL66" s="1002">
        <f t="shared" si="68"/>
        <v>0</v>
      </c>
      <c r="CM66" s="1002">
        <f t="shared" si="68"/>
        <v>0</v>
      </c>
      <c r="CN66" s="1002">
        <f t="shared" si="68"/>
        <v>0</v>
      </c>
      <c r="CO66" s="1002">
        <f t="shared" si="68"/>
        <v>0</v>
      </c>
      <c r="CP66" s="1002">
        <f t="shared" si="68"/>
        <v>0</v>
      </c>
      <c r="CQ66" s="1002">
        <f t="shared" si="72"/>
        <v>0</v>
      </c>
      <c r="CR66" s="1002">
        <f t="shared" si="72"/>
        <v>0</v>
      </c>
      <c r="CS66" s="1002">
        <f t="shared" si="72"/>
        <v>0</v>
      </c>
      <c r="CT66" s="1002">
        <f t="shared" si="69"/>
        <v>0</v>
      </c>
      <c r="CU66" s="1002">
        <f t="shared" si="69"/>
        <v>0</v>
      </c>
      <c r="CV66" s="1002">
        <f t="shared" si="69"/>
        <v>0</v>
      </c>
      <c r="CW66" s="1002">
        <f t="shared" si="70"/>
        <v>0</v>
      </c>
      <c r="CX66" s="1002">
        <f t="shared" si="70"/>
        <v>0</v>
      </c>
      <c r="CY66" s="1002">
        <f t="shared" si="70"/>
        <v>0</v>
      </c>
      <c r="CZ66" s="1002">
        <f t="shared" si="70"/>
        <v>0</v>
      </c>
      <c r="DA66" s="1030">
        <f t="shared" si="70"/>
        <v>0</v>
      </c>
      <c r="DB66" s="1002">
        <f t="shared" si="70"/>
        <v>111411726</v>
      </c>
      <c r="DF66" s="1082"/>
      <c r="DG66" s="1082"/>
      <c r="DH66" s="1080"/>
    </row>
    <row r="67" spans="1:112" ht="49.5" hidden="1" customHeight="1" x14ac:dyDescent="0.25">
      <c r="A67" s="1508"/>
      <c r="B67" s="1493"/>
      <c r="C67" s="1058" t="s">
        <v>4578</v>
      </c>
      <c r="D67" s="1008" t="s">
        <v>4580</v>
      </c>
      <c r="E67" s="1034">
        <v>520</v>
      </c>
      <c r="F67" s="1061" t="s">
        <v>3350</v>
      </c>
      <c r="G67" s="1002">
        <f t="shared" si="60"/>
        <v>20000000</v>
      </c>
      <c r="H67" s="944"/>
      <c r="I67" s="944"/>
      <c r="J67" s="944"/>
      <c r="K67" s="1002">
        <v>20000000</v>
      </c>
      <c r="L67" s="1002"/>
      <c r="M67" s="1002"/>
      <c r="N67" s="1002"/>
      <c r="O67" s="1002"/>
      <c r="P67" s="1002"/>
      <c r="Q67" s="1002"/>
      <c r="R67" s="1002"/>
      <c r="S67" s="1002"/>
      <c r="T67" s="1002"/>
      <c r="U67" s="1002"/>
      <c r="V67" s="1002"/>
      <c r="W67" s="1002"/>
      <c r="X67" s="1002"/>
      <c r="Y67" s="1002"/>
      <c r="Z67" s="203"/>
      <c r="AA67" s="1005">
        <f t="shared" si="1"/>
        <v>0</v>
      </c>
      <c r="AB67" s="1002">
        <f t="shared" si="61"/>
        <v>0</v>
      </c>
      <c r="AC67" s="1002"/>
      <c r="AD67" s="1002"/>
      <c r="AE67" s="1002"/>
      <c r="AF67" s="1002"/>
      <c r="AG67" s="1002"/>
      <c r="AH67" s="1002"/>
      <c r="AI67" s="1002"/>
      <c r="AJ67" s="1002"/>
      <c r="AK67" s="1002"/>
      <c r="AL67" s="1002"/>
      <c r="AM67" s="1002"/>
      <c r="AN67" s="1002"/>
      <c r="AO67" s="1002"/>
      <c r="AP67" s="1002"/>
      <c r="AQ67" s="1002"/>
      <c r="AR67" s="1002"/>
      <c r="AS67" s="1002"/>
      <c r="AT67" s="1002"/>
      <c r="AU67" s="1005">
        <f t="shared" si="3"/>
        <v>1</v>
      </c>
      <c r="AV67" s="1002">
        <f t="shared" si="62"/>
        <v>20000000</v>
      </c>
      <c r="AW67" s="1002">
        <f t="shared" si="71"/>
        <v>0</v>
      </c>
      <c r="AX67" s="1002">
        <f t="shared" si="71"/>
        <v>0</v>
      </c>
      <c r="AY67" s="1002">
        <f t="shared" si="71"/>
        <v>0</v>
      </c>
      <c r="AZ67" s="1002">
        <f t="shared" si="71"/>
        <v>20000000</v>
      </c>
      <c r="BA67" s="1002">
        <f t="shared" si="71"/>
        <v>0</v>
      </c>
      <c r="BB67" s="1002">
        <f t="shared" si="71"/>
        <v>0</v>
      </c>
      <c r="BC67" s="1002">
        <f t="shared" si="71"/>
        <v>0</v>
      </c>
      <c r="BD67" s="1002">
        <f t="shared" si="71"/>
        <v>0</v>
      </c>
      <c r="BE67" s="1002">
        <f t="shared" si="71"/>
        <v>0</v>
      </c>
      <c r="BF67" s="1002">
        <f t="shared" si="71"/>
        <v>0</v>
      </c>
      <c r="BG67" s="1002">
        <f t="shared" si="71"/>
        <v>0</v>
      </c>
      <c r="BH67" s="1002">
        <f t="shared" si="71"/>
        <v>0</v>
      </c>
      <c r="BI67" s="1002">
        <f t="shared" si="71"/>
        <v>0</v>
      </c>
      <c r="BJ67" s="1002">
        <f t="shared" si="71"/>
        <v>0</v>
      </c>
      <c r="BK67" s="1002">
        <f t="shared" si="71"/>
        <v>0</v>
      </c>
      <c r="BL67" s="1002">
        <f t="shared" si="71"/>
        <v>0</v>
      </c>
      <c r="BM67" s="1002">
        <f t="shared" ref="BM67:BN68" si="73">X67-AS67</f>
        <v>0</v>
      </c>
      <c r="BN67" s="1002">
        <f t="shared" si="73"/>
        <v>0</v>
      </c>
      <c r="BO67" s="1005">
        <f t="shared" si="8"/>
        <v>0</v>
      </c>
      <c r="BP67" s="1002">
        <f t="shared" si="65"/>
        <v>0</v>
      </c>
      <c r="BQ67" s="1002"/>
      <c r="BR67" s="1002"/>
      <c r="BS67" s="1002"/>
      <c r="BT67" s="1002"/>
      <c r="BU67" s="1002"/>
      <c r="BV67" s="1002"/>
      <c r="BW67" s="1002"/>
      <c r="BX67" s="1002"/>
      <c r="BY67" s="1002"/>
      <c r="BZ67" s="1002"/>
      <c r="CA67" s="1002"/>
      <c r="CB67" s="1002"/>
      <c r="CC67" s="1002"/>
      <c r="CD67" s="1002"/>
      <c r="CE67" s="1002"/>
      <c r="CF67" s="1002"/>
      <c r="CG67" s="1002"/>
      <c r="CH67" s="1002"/>
      <c r="CI67" s="1005">
        <f t="shared" si="66"/>
        <v>1</v>
      </c>
      <c r="CJ67" s="1002">
        <f t="shared" si="67"/>
        <v>20000000</v>
      </c>
      <c r="CK67" s="1002">
        <f t="shared" si="68"/>
        <v>0</v>
      </c>
      <c r="CL67" s="1002">
        <f t="shared" si="68"/>
        <v>0</v>
      </c>
      <c r="CM67" s="1002">
        <f t="shared" si="68"/>
        <v>0</v>
      </c>
      <c r="CN67" s="1002">
        <f t="shared" si="68"/>
        <v>20000000</v>
      </c>
      <c r="CO67" s="1002">
        <f t="shared" si="68"/>
        <v>0</v>
      </c>
      <c r="CP67" s="1002">
        <f t="shared" si="68"/>
        <v>0</v>
      </c>
      <c r="CQ67" s="1002">
        <f t="shared" si="68"/>
        <v>0</v>
      </c>
      <c r="CR67" s="1002">
        <f t="shared" si="68"/>
        <v>0</v>
      </c>
      <c r="CS67" s="1002">
        <f t="shared" si="68"/>
        <v>0</v>
      </c>
      <c r="CT67" s="1002">
        <f t="shared" si="69"/>
        <v>0</v>
      </c>
      <c r="CU67" s="1002">
        <f t="shared" si="69"/>
        <v>0</v>
      </c>
      <c r="CV67" s="1002">
        <f t="shared" si="69"/>
        <v>0</v>
      </c>
      <c r="CW67" s="1002">
        <f t="shared" si="69"/>
        <v>0</v>
      </c>
      <c r="CX67" s="1002">
        <f t="shared" si="69"/>
        <v>0</v>
      </c>
      <c r="CY67" s="1002">
        <f t="shared" si="69"/>
        <v>0</v>
      </c>
      <c r="CZ67" s="1002">
        <f t="shared" si="69"/>
        <v>0</v>
      </c>
      <c r="DA67" s="1002">
        <f t="shared" si="69"/>
        <v>0</v>
      </c>
      <c r="DB67" s="1002">
        <f t="shared" si="69"/>
        <v>0</v>
      </c>
      <c r="DF67" s="1082"/>
      <c r="DG67" s="1082"/>
      <c r="DH67" s="1080"/>
    </row>
    <row r="68" spans="1:112" ht="49.5" hidden="1" customHeight="1" x14ac:dyDescent="0.25">
      <c r="A68" s="1509"/>
      <c r="B68" s="1494"/>
      <c r="C68" s="1058" t="s">
        <v>4579</v>
      </c>
      <c r="D68" s="1008" t="s">
        <v>4581</v>
      </c>
      <c r="E68" s="1034">
        <v>520</v>
      </c>
      <c r="F68" s="1061" t="s">
        <v>3350</v>
      </c>
      <c r="G68" s="1002">
        <f t="shared" si="60"/>
        <v>20000000</v>
      </c>
      <c r="H68" s="944"/>
      <c r="I68" s="944"/>
      <c r="J68" s="944"/>
      <c r="K68" s="1002">
        <v>20000000</v>
      </c>
      <c r="L68" s="1002"/>
      <c r="M68" s="1002"/>
      <c r="N68" s="1002"/>
      <c r="O68" s="1002"/>
      <c r="P68" s="1002"/>
      <c r="Q68" s="1002"/>
      <c r="R68" s="1002"/>
      <c r="S68" s="1002"/>
      <c r="T68" s="1002"/>
      <c r="U68" s="1002"/>
      <c r="V68" s="1002"/>
      <c r="W68" s="1002"/>
      <c r="X68" s="1002"/>
      <c r="Y68" s="1002"/>
      <c r="Z68" s="203"/>
      <c r="AA68" s="1005">
        <f t="shared" ref="AA68:AA89" si="74">+AB68/G68</f>
        <v>0.25</v>
      </c>
      <c r="AB68" s="1002">
        <f t="shared" si="61"/>
        <v>5000000</v>
      </c>
      <c r="AC68" s="1002"/>
      <c r="AD68" s="1002"/>
      <c r="AE68" s="1002"/>
      <c r="AF68" s="1002">
        <f>+'[7]ENERO 2016'!$O$757</f>
        <v>5000000</v>
      </c>
      <c r="AG68" s="1002"/>
      <c r="AH68" s="1002"/>
      <c r="AI68" s="1002"/>
      <c r="AJ68" s="1002"/>
      <c r="AK68" s="1002"/>
      <c r="AL68" s="1002"/>
      <c r="AM68" s="1002"/>
      <c r="AN68" s="1002"/>
      <c r="AO68" s="1002"/>
      <c r="AP68" s="1002"/>
      <c r="AQ68" s="1002"/>
      <c r="AR68" s="1002"/>
      <c r="AS68" s="1002"/>
      <c r="AT68" s="1002"/>
      <c r="AU68" s="1005">
        <f t="shared" ref="AU68:AU88" si="75">1-AA68</f>
        <v>0.75</v>
      </c>
      <c r="AV68" s="1002">
        <f t="shared" si="62"/>
        <v>15000000</v>
      </c>
      <c r="AW68" s="1002">
        <f t="shared" si="71"/>
        <v>0</v>
      </c>
      <c r="AX68" s="1002">
        <f t="shared" si="71"/>
        <v>0</v>
      </c>
      <c r="AY68" s="1002">
        <f t="shared" si="71"/>
        <v>0</v>
      </c>
      <c r="AZ68" s="1002">
        <f t="shared" si="71"/>
        <v>15000000</v>
      </c>
      <c r="BA68" s="1002">
        <f t="shared" si="71"/>
        <v>0</v>
      </c>
      <c r="BB68" s="1002">
        <f t="shared" si="71"/>
        <v>0</v>
      </c>
      <c r="BC68" s="1002">
        <f t="shared" si="71"/>
        <v>0</v>
      </c>
      <c r="BD68" s="1002">
        <f t="shared" si="71"/>
        <v>0</v>
      </c>
      <c r="BE68" s="1002">
        <f t="shared" si="71"/>
        <v>0</v>
      </c>
      <c r="BF68" s="1002">
        <f t="shared" si="71"/>
        <v>0</v>
      </c>
      <c r="BG68" s="1002">
        <f t="shared" si="71"/>
        <v>0</v>
      </c>
      <c r="BH68" s="1002">
        <f t="shared" si="71"/>
        <v>0</v>
      </c>
      <c r="BI68" s="1002">
        <f t="shared" si="71"/>
        <v>0</v>
      </c>
      <c r="BJ68" s="1002">
        <f t="shared" si="71"/>
        <v>0</v>
      </c>
      <c r="BK68" s="1002">
        <f t="shared" si="71"/>
        <v>0</v>
      </c>
      <c r="BL68" s="1002">
        <f t="shared" si="71"/>
        <v>0</v>
      </c>
      <c r="BM68" s="1002">
        <f t="shared" si="73"/>
        <v>0</v>
      </c>
      <c r="BN68" s="1002">
        <f t="shared" si="73"/>
        <v>0</v>
      </c>
      <c r="BO68" s="1005">
        <f t="shared" ref="BO68:BO89" si="76">+BP68/G68</f>
        <v>0</v>
      </c>
      <c r="BP68" s="1002">
        <f t="shared" si="65"/>
        <v>0</v>
      </c>
      <c r="BQ68" s="1002"/>
      <c r="BR68" s="1002"/>
      <c r="BS68" s="1002"/>
      <c r="BT68" s="1002"/>
      <c r="BU68" s="1002"/>
      <c r="BV68" s="1002"/>
      <c r="BW68" s="1002"/>
      <c r="BX68" s="1002"/>
      <c r="BY68" s="1002"/>
      <c r="BZ68" s="1002"/>
      <c r="CA68" s="1002"/>
      <c r="CB68" s="1002"/>
      <c r="CC68" s="1002"/>
      <c r="CD68" s="1002"/>
      <c r="CE68" s="1002"/>
      <c r="CF68" s="1002"/>
      <c r="CG68" s="1002"/>
      <c r="CH68" s="1002"/>
      <c r="CI68" s="1005">
        <f t="shared" si="66"/>
        <v>1</v>
      </c>
      <c r="CJ68" s="1002">
        <f t="shared" si="67"/>
        <v>20000000</v>
      </c>
      <c r="CK68" s="1002">
        <f t="shared" si="68"/>
        <v>0</v>
      </c>
      <c r="CL68" s="1002">
        <f t="shared" si="68"/>
        <v>0</v>
      </c>
      <c r="CM68" s="1002">
        <f t="shared" si="68"/>
        <v>0</v>
      </c>
      <c r="CN68" s="1002">
        <f t="shared" si="68"/>
        <v>20000000</v>
      </c>
      <c r="CO68" s="1002">
        <f t="shared" si="68"/>
        <v>0</v>
      </c>
      <c r="CP68" s="1002">
        <f t="shared" si="68"/>
        <v>0</v>
      </c>
      <c r="CQ68" s="1002">
        <f t="shared" si="68"/>
        <v>0</v>
      </c>
      <c r="CR68" s="1002">
        <f t="shared" si="68"/>
        <v>0</v>
      </c>
      <c r="CS68" s="1002">
        <f t="shared" si="68"/>
        <v>0</v>
      </c>
      <c r="CT68" s="1002">
        <f t="shared" si="69"/>
        <v>0</v>
      </c>
      <c r="CU68" s="1002">
        <f t="shared" si="69"/>
        <v>0</v>
      </c>
      <c r="CV68" s="1002">
        <f t="shared" si="69"/>
        <v>0</v>
      </c>
      <c r="CW68" s="1002">
        <f t="shared" si="69"/>
        <v>0</v>
      </c>
      <c r="CX68" s="1002">
        <f t="shared" si="69"/>
        <v>0</v>
      </c>
      <c r="CY68" s="1002">
        <f t="shared" si="69"/>
        <v>0</v>
      </c>
      <c r="CZ68" s="1002">
        <f t="shared" si="69"/>
        <v>0</v>
      </c>
      <c r="DA68" s="1002">
        <f t="shared" si="69"/>
        <v>0</v>
      </c>
      <c r="DB68" s="1002">
        <f t="shared" si="69"/>
        <v>0</v>
      </c>
      <c r="DF68" s="1082"/>
      <c r="DG68" s="1082"/>
      <c r="DH68" s="1080"/>
    </row>
    <row r="69" spans="1:112" ht="53.25" hidden="1" customHeight="1" x14ac:dyDescent="0.25">
      <c r="A69" s="1507" t="s">
        <v>4466</v>
      </c>
      <c r="B69" s="1515" t="s">
        <v>4321</v>
      </c>
      <c r="C69" s="1058" t="s">
        <v>4371</v>
      </c>
      <c r="D69" s="1008" t="s">
        <v>4582</v>
      </c>
      <c r="E69" s="1034">
        <v>520</v>
      </c>
      <c r="F69" s="1061" t="s">
        <v>3350</v>
      </c>
      <c r="G69" s="1002">
        <f t="shared" si="60"/>
        <v>20000000</v>
      </c>
      <c r="H69" s="944"/>
      <c r="I69" s="1002"/>
      <c r="J69" s="1002"/>
      <c r="K69" s="1002">
        <v>20000000</v>
      </c>
      <c r="L69" s="1002"/>
      <c r="M69" s="1002"/>
      <c r="N69" s="1002"/>
      <c r="O69" s="1002"/>
      <c r="P69" s="1002"/>
      <c r="Q69" s="1002"/>
      <c r="R69" s="1002"/>
      <c r="S69" s="1002"/>
      <c r="T69" s="1002"/>
      <c r="U69" s="1002"/>
      <c r="V69" s="1002"/>
      <c r="W69" s="1002"/>
      <c r="X69" s="1002"/>
      <c r="Y69" s="1002"/>
      <c r="Z69" s="203"/>
      <c r="AA69" s="1005">
        <f t="shared" si="74"/>
        <v>0</v>
      </c>
      <c r="AB69" s="1002">
        <f t="shared" si="61"/>
        <v>0</v>
      </c>
      <c r="AC69" s="1002"/>
      <c r="AD69" s="1002"/>
      <c r="AE69" s="1002"/>
      <c r="AF69" s="1002"/>
      <c r="AG69" s="1002"/>
      <c r="AH69" s="1002"/>
      <c r="AI69" s="1002"/>
      <c r="AJ69" s="1002"/>
      <c r="AK69" s="1002"/>
      <c r="AL69" s="1002"/>
      <c r="AM69" s="1002"/>
      <c r="AN69" s="1002"/>
      <c r="AO69" s="1002"/>
      <c r="AP69" s="1002"/>
      <c r="AQ69" s="1002"/>
      <c r="AR69" s="1002"/>
      <c r="AS69" s="1002"/>
      <c r="AT69" s="1002"/>
      <c r="AU69" s="1005">
        <f t="shared" si="75"/>
        <v>1</v>
      </c>
      <c r="AV69" s="1002">
        <f t="shared" si="62"/>
        <v>20000000</v>
      </c>
      <c r="AW69" s="1002">
        <f t="shared" si="71"/>
        <v>0</v>
      </c>
      <c r="AX69" s="1002">
        <f t="shared" si="71"/>
        <v>0</v>
      </c>
      <c r="AY69" s="1002">
        <f>J69-AE69</f>
        <v>0</v>
      </c>
      <c r="AZ69" s="1002">
        <f t="shared" si="63"/>
        <v>20000000</v>
      </c>
      <c r="BA69" s="1002">
        <f t="shared" si="63"/>
        <v>0</v>
      </c>
      <c r="BB69" s="1002">
        <f t="shared" si="63"/>
        <v>0</v>
      </c>
      <c r="BC69" s="1002">
        <f t="shared" si="63"/>
        <v>0</v>
      </c>
      <c r="BD69" s="1002">
        <f t="shared" si="63"/>
        <v>0</v>
      </c>
      <c r="BE69" s="1002">
        <f t="shared" si="63"/>
        <v>0</v>
      </c>
      <c r="BF69" s="1002">
        <f t="shared" si="63"/>
        <v>0</v>
      </c>
      <c r="BG69" s="1002">
        <f t="shared" si="63"/>
        <v>0</v>
      </c>
      <c r="BH69" s="1002">
        <f t="shared" si="63"/>
        <v>0</v>
      </c>
      <c r="BI69" s="1002">
        <f t="shared" si="63"/>
        <v>0</v>
      </c>
      <c r="BJ69" s="1002">
        <f t="shared" si="63"/>
        <v>0</v>
      </c>
      <c r="BK69" s="1002">
        <f t="shared" si="63"/>
        <v>0</v>
      </c>
      <c r="BL69" s="1002"/>
      <c r="BM69" s="1002"/>
      <c r="BN69" s="1002">
        <f t="shared" si="64"/>
        <v>0</v>
      </c>
      <c r="BO69" s="1005">
        <f t="shared" si="76"/>
        <v>0</v>
      </c>
      <c r="BP69" s="1002">
        <f t="shared" si="65"/>
        <v>0</v>
      </c>
      <c r="BQ69" s="1002"/>
      <c r="BR69" s="1002"/>
      <c r="BS69" s="1002"/>
      <c r="BT69" s="1002"/>
      <c r="BU69" s="1002"/>
      <c r="BV69" s="1002"/>
      <c r="BW69" s="1002"/>
      <c r="BX69" s="1002"/>
      <c r="BY69" s="1002"/>
      <c r="BZ69" s="1002"/>
      <c r="CA69" s="1002"/>
      <c r="CB69" s="1002"/>
      <c r="CC69" s="1002"/>
      <c r="CD69" s="1002"/>
      <c r="CE69" s="1002"/>
      <c r="CF69" s="1002"/>
      <c r="CG69" s="1002"/>
      <c r="CH69" s="1002"/>
      <c r="CI69" s="1005">
        <f t="shared" si="66"/>
        <v>1</v>
      </c>
      <c r="CJ69" s="1002">
        <f t="shared" si="67"/>
        <v>20000000</v>
      </c>
      <c r="CK69" s="1002">
        <f t="shared" si="68"/>
        <v>0</v>
      </c>
      <c r="CL69" s="1002">
        <f t="shared" si="68"/>
        <v>0</v>
      </c>
      <c r="CM69" s="1002">
        <f t="shared" si="68"/>
        <v>0</v>
      </c>
      <c r="CN69" s="1002">
        <f t="shared" si="68"/>
        <v>20000000</v>
      </c>
      <c r="CO69" s="1002">
        <f t="shared" si="68"/>
        <v>0</v>
      </c>
      <c r="CP69" s="1002">
        <f t="shared" si="68"/>
        <v>0</v>
      </c>
      <c r="CQ69" s="1002">
        <f t="shared" si="72"/>
        <v>0</v>
      </c>
      <c r="CR69" s="1002">
        <f t="shared" si="72"/>
        <v>0</v>
      </c>
      <c r="CS69" s="1002">
        <f t="shared" si="72"/>
        <v>0</v>
      </c>
      <c r="CT69" s="1002">
        <f t="shared" si="69"/>
        <v>0</v>
      </c>
      <c r="CU69" s="1002">
        <f t="shared" si="69"/>
        <v>0</v>
      </c>
      <c r="CV69" s="1002">
        <f t="shared" si="69"/>
        <v>0</v>
      </c>
      <c r="CW69" s="1002">
        <f t="shared" si="70"/>
        <v>0</v>
      </c>
      <c r="CX69" s="1002">
        <f t="shared" si="70"/>
        <v>0</v>
      </c>
      <c r="CY69" s="1002">
        <f t="shared" si="70"/>
        <v>0</v>
      </c>
      <c r="CZ69" s="1002">
        <f t="shared" si="70"/>
        <v>0</v>
      </c>
      <c r="DA69" s="1030">
        <f t="shared" si="70"/>
        <v>0</v>
      </c>
      <c r="DB69" s="1002">
        <f t="shared" si="70"/>
        <v>0</v>
      </c>
      <c r="DF69" s="1082"/>
      <c r="DG69" s="1082"/>
      <c r="DH69" s="1080"/>
    </row>
    <row r="70" spans="1:112" ht="39.75" hidden="1" customHeight="1" x14ac:dyDescent="0.25">
      <c r="A70" s="1508"/>
      <c r="B70" s="1516"/>
      <c r="C70" s="1058" t="s">
        <v>4372</v>
      </c>
      <c r="D70" s="1008" t="s">
        <v>4528</v>
      </c>
      <c r="E70" s="1034">
        <v>520</v>
      </c>
      <c r="F70" s="1061" t="s">
        <v>3350</v>
      </c>
      <c r="G70" s="1002">
        <f t="shared" si="60"/>
        <v>20000000</v>
      </c>
      <c r="H70" s="944"/>
      <c r="I70" s="1002"/>
      <c r="J70" s="1002"/>
      <c r="K70" s="1002">
        <v>20000000</v>
      </c>
      <c r="L70" s="1002"/>
      <c r="M70" s="1002"/>
      <c r="N70" s="1002"/>
      <c r="O70" s="1002"/>
      <c r="P70" s="1002"/>
      <c r="Q70" s="1002"/>
      <c r="R70" s="1002"/>
      <c r="S70" s="1002"/>
      <c r="T70" s="1002"/>
      <c r="U70" s="1002"/>
      <c r="V70" s="1002"/>
      <c r="W70" s="1002"/>
      <c r="X70" s="1002"/>
      <c r="Y70" s="1002"/>
      <c r="Z70" s="203"/>
      <c r="AA70" s="1005">
        <f t="shared" si="74"/>
        <v>1</v>
      </c>
      <c r="AB70" s="1002">
        <f t="shared" si="61"/>
        <v>20000000</v>
      </c>
      <c r="AC70" s="1002"/>
      <c r="AD70" s="1002"/>
      <c r="AE70" s="1002"/>
      <c r="AF70" s="1002">
        <f>+'[7]ENERO 2016'!$O$771</f>
        <v>20000000</v>
      </c>
      <c r="AG70" s="1002"/>
      <c r="AH70" s="1002"/>
      <c r="AI70" s="1002"/>
      <c r="AJ70" s="1002"/>
      <c r="AK70" s="1002"/>
      <c r="AL70" s="1002"/>
      <c r="AM70" s="1002"/>
      <c r="AN70" s="1002"/>
      <c r="AO70" s="1002"/>
      <c r="AP70" s="1002"/>
      <c r="AQ70" s="1002"/>
      <c r="AR70" s="1002"/>
      <c r="AS70" s="1002"/>
      <c r="AT70" s="1002"/>
      <c r="AU70" s="1005">
        <f t="shared" si="75"/>
        <v>0</v>
      </c>
      <c r="AV70" s="1002">
        <f t="shared" si="62"/>
        <v>0</v>
      </c>
      <c r="AW70" s="1002">
        <f t="shared" si="71"/>
        <v>0</v>
      </c>
      <c r="AX70" s="1002">
        <f t="shared" si="71"/>
        <v>0</v>
      </c>
      <c r="AY70" s="1002">
        <f t="shared" si="71"/>
        <v>0</v>
      </c>
      <c r="AZ70" s="1002">
        <f t="shared" si="63"/>
        <v>0</v>
      </c>
      <c r="BA70" s="1002">
        <f t="shared" si="63"/>
        <v>0</v>
      </c>
      <c r="BB70" s="1002">
        <f t="shared" si="63"/>
        <v>0</v>
      </c>
      <c r="BC70" s="1002">
        <f t="shared" si="63"/>
        <v>0</v>
      </c>
      <c r="BD70" s="1002">
        <f t="shared" si="63"/>
        <v>0</v>
      </c>
      <c r="BE70" s="1002">
        <f t="shared" si="63"/>
        <v>0</v>
      </c>
      <c r="BF70" s="1002">
        <f t="shared" si="63"/>
        <v>0</v>
      </c>
      <c r="BG70" s="1002">
        <f t="shared" si="63"/>
        <v>0</v>
      </c>
      <c r="BH70" s="1002">
        <f t="shared" si="63"/>
        <v>0</v>
      </c>
      <c r="BI70" s="1002">
        <f t="shared" si="63"/>
        <v>0</v>
      </c>
      <c r="BJ70" s="1002">
        <f t="shared" si="63"/>
        <v>0</v>
      </c>
      <c r="BK70" s="1002">
        <f t="shared" si="63"/>
        <v>0</v>
      </c>
      <c r="BL70" s="1002"/>
      <c r="BM70" s="1002"/>
      <c r="BN70" s="1002">
        <f t="shared" si="64"/>
        <v>0</v>
      </c>
      <c r="BO70" s="1005">
        <f t="shared" si="76"/>
        <v>0.89853749999999999</v>
      </c>
      <c r="BP70" s="1002">
        <f t="shared" si="65"/>
        <v>17970750</v>
      </c>
      <c r="BQ70" s="1002"/>
      <c r="BR70" s="1002"/>
      <c r="BS70" s="1002"/>
      <c r="BT70" s="1002">
        <f>+'[7]ENERO 2016'!$H$769</f>
        <v>17970750</v>
      </c>
      <c r="BU70" s="1002"/>
      <c r="BV70" s="1002"/>
      <c r="BW70" s="1002"/>
      <c r="BX70" s="1002"/>
      <c r="BY70" s="1002"/>
      <c r="BZ70" s="1002"/>
      <c r="CA70" s="1002"/>
      <c r="CB70" s="1002"/>
      <c r="CC70" s="1002"/>
      <c r="CD70" s="1002"/>
      <c r="CE70" s="1002"/>
      <c r="CF70" s="1002"/>
      <c r="CG70" s="1002"/>
      <c r="CH70" s="1002"/>
      <c r="CI70" s="1005">
        <f t="shared" si="66"/>
        <v>0.10146250000000001</v>
      </c>
      <c r="CJ70" s="1002">
        <f t="shared" si="67"/>
        <v>2029250</v>
      </c>
      <c r="CK70" s="1002">
        <f t="shared" si="68"/>
        <v>0</v>
      </c>
      <c r="CL70" s="1002">
        <f t="shared" si="68"/>
        <v>0</v>
      </c>
      <c r="CM70" s="1002">
        <f t="shared" si="68"/>
        <v>0</v>
      </c>
      <c r="CN70" s="1002">
        <f t="shared" si="68"/>
        <v>2029250</v>
      </c>
      <c r="CO70" s="1002">
        <f t="shared" si="68"/>
        <v>0</v>
      </c>
      <c r="CP70" s="1002">
        <f t="shared" si="68"/>
        <v>0</v>
      </c>
      <c r="CQ70" s="1002">
        <f t="shared" si="72"/>
        <v>0</v>
      </c>
      <c r="CR70" s="1002">
        <f t="shared" si="72"/>
        <v>0</v>
      </c>
      <c r="CS70" s="1002">
        <f t="shared" si="72"/>
        <v>0</v>
      </c>
      <c r="CT70" s="1002">
        <f t="shared" si="69"/>
        <v>0</v>
      </c>
      <c r="CU70" s="1002">
        <f t="shared" si="69"/>
        <v>0</v>
      </c>
      <c r="CV70" s="1002">
        <f t="shared" si="69"/>
        <v>0</v>
      </c>
      <c r="CW70" s="1002">
        <f t="shared" si="70"/>
        <v>0</v>
      </c>
      <c r="CX70" s="1002">
        <f t="shared" si="70"/>
        <v>0</v>
      </c>
      <c r="CY70" s="1002">
        <f t="shared" si="70"/>
        <v>0</v>
      </c>
      <c r="CZ70" s="1002">
        <f t="shared" si="70"/>
        <v>0</v>
      </c>
      <c r="DA70" s="1030">
        <f t="shared" si="70"/>
        <v>0</v>
      </c>
      <c r="DB70" s="1002">
        <f t="shared" si="70"/>
        <v>0</v>
      </c>
      <c r="DF70" s="1082"/>
      <c r="DG70" s="1082"/>
      <c r="DH70" s="1080"/>
    </row>
    <row r="71" spans="1:112" ht="33.75" hidden="1" customHeight="1" x14ac:dyDescent="0.25">
      <c r="A71" s="1508"/>
      <c r="B71" s="1516"/>
      <c r="C71" s="1058" t="s">
        <v>4373</v>
      </c>
      <c r="D71" s="1008" t="s">
        <v>4529</v>
      </c>
      <c r="E71" s="1034">
        <v>520</v>
      </c>
      <c r="F71" s="1061" t="s">
        <v>4451</v>
      </c>
      <c r="G71" s="1002">
        <f t="shared" si="60"/>
        <v>3000000</v>
      </c>
      <c r="H71" s="944"/>
      <c r="I71" s="1002"/>
      <c r="J71" s="1002"/>
      <c r="K71" s="1002"/>
      <c r="L71" s="1002"/>
      <c r="M71" s="1002"/>
      <c r="N71" s="1002"/>
      <c r="O71" s="1002"/>
      <c r="P71" s="1002"/>
      <c r="Q71" s="1002"/>
      <c r="R71" s="1002"/>
      <c r="S71" s="1002"/>
      <c r="T71" s="1002"/>
      <c r="U71" s="1002"/>
      <c r="V71" s="1002"/>
      <c r="W71" s="1002"/>
      <c r="X71" s="1002"/>
      <c r="Y71" s="1002">
        <v>3000000</v>
      </c>
      <c r="Z71" s="203"/>
      <c r="AA71" s="1005">
        <f t="shared" si="74"/>
        <v>0</v>
      </c>
      <c r="AB71" s="1002">
        <f t="shared" si="61"/>
        <v>0</v>
      </c>
      <c r="AC71" s="1002"/>
      <c r="AD71" s="1002"/>
      <c r="AE71" s="1002"/>
      <c r="AF71" s="1002"/>
      <c r="AG71" s="1002"/>
      <c r="AH71" s="1002"/>
      <c r="AI71" s="1002"/>
      <c r="AJ71" s="1002"/>
      <c r="AK71" s="1002"/>
      <c r="AL71" s="1002"/>
      <c r="AM71" s="1002"/>
      <c r="AN71" s="1002"/>
      <c r="AO71" s="1002"/>
      <c r="AP71" s="1002"/>
      <c r="AQ71" s="1002"/>
      <c r="AR71" s="1002"/>
      <c r="AS71" s="1002"/>
      <c r="AT71" s="1002"/>
      <c r="AU71" s="1005">
        <f t="shared" si="75"/>
        <v>1</v>
      </c>
      <c r="AV71" s="1002">
        <f t="shared" si="62"/>
        <v>3000000</v>
      </c>
      <c r="AW71" s="1002">
        <f t="shared" si="71"/>
        <v>0</v>
      </c>
      <c r="AX71" s="1002">
        <f t="shared" si="71"/>
        <v>0</v>
      </c>
      <c r="AY71" s="1002">
        <f t="shared" si="71"/>
        <v>0</v>
      </c>
      <c r="AZ71" s="1002">
        <f t="shared" si="63"/>
        <v>0</v>
      </c>
      <c r="BA71" s="1002">
        <f t="shared" si="63"/>
        <v>0</v>
      </c>
      <c r="BB71" s="1002">
        <f t="shared" si="63"/>
        <v>0</v>
      </c>
      <c r="BC71" s="1002">
        <f t="shared" si="63"/>
        <v>0</v>
      </c>
      <c r="BD71" s="1002">
        <f t="shared" si="63"/>
        <v>0</v>
      </c>
      <c r="BE71" s="1002">
        <f t="shared" si="63"/>
        <v>0</v>
      </c>
      <c r="BF71" s="1002">
        <f t="shared" si="63"/>
        <v>0</v>
      </c>
      <c r="BG71" s="1002">
        <f t="shared" si="63"/>
        <v>0</v>
      </c>
      <c r="BH71" s="1002">
        <f t="shared" si="63"/>
        <v>0</v>
      </c>
      <c r="BI71" s="1002">
        <f t="shared" si="63"/>
        <v>0</v>
      </c>
      <c r="BJ71" s="1002">
        <f t="shared" si="63"/>
        <v>0</v>
      </c>
      <c r="BK71" s="1002">
        <f t="shared" si="63"/>
        <v>0</v>
      </c>
      <c r="BL71" s="1002"/>
      <c r="BM71" s="1002"/>
      <c r="BN71" s="1002">
        <f t="shared" si="64"/>
        <v>3000000</v>
      </c>
      <c r="BO71" s="1005">
        <f t="shared" si="76"/>
        <v>0</v>
      </c>
      <c r="BP71" s="1002">
        <f t="shared" si="65"/>
        <v>0</v>
      </c>
      <c r="BQ71" s="1002"/>
      <c r="BR71" s="1002"/>
      <c r="BS71" s="1002"/>
      <c r="BT71" s="1002"/>
      <c r="BU71" s="1002"/>
      <c r="BV71" s="1002"/>
      <c r="BW71" s="1002"/>
      <c r="BX71" s="1002"/>
      <c r="BY71" s="1002"/>
      <c r="BZ71" s="1002"/>
      <c r="CA71" s="1002"/>
      <c r="CB71" s="1002"/>
      <c r="CC71" s="1002"/>
      <c r="CD71" s="1002"/>
      <c r="CE71" s="1002"/>
      <c r="CF71" s="1002"/>
      <c r="CG71" s="1002"/>
      <c r="CH71" s="1002"/>
      <c r="CI71" s="1005">
        <f t="shared" si="66"/>
        <v>1</v>
      </c>
      <c r="CJ71" s="1002">
        <f t="shared" si="67"/>
        <v>3000000</v>
      </c>
      <c r="CK71" s="1002">
        <f t="shared" si="68"/>
        <v>0</v>
      </c>
      <c r="CL71" s="1002">
        <f t="shared" si="68"/>
        <v>0</v>
      </c>
      <c r="CM71" s="1002">
        <f t="shared" si="68"/>
        <v>0</v>
      </c>
      <c r="CN71" s="1002">
        <f t="shared" si="68"/>
        <v>0</v>
      </c>
      <c r="CO71" s="1002">
        <f t="shared" si="68"/>
        <v>0</v>
      </c>
      <c r="CP71" s="1002">
        <f t="shared" si="68"/>
        <v>0</v>
      </c>
      <c r="CQ71" s="1002">
        <f t="shared" si="72"/>
        <v>0</v>
      </c>
      <c r="CR71" s="1002">
        <f t="shared" si="72"/>
        <v>0</v>
      </c>
      <c r="CS71" s="1002">
        <f t="shared" si="72"/>
        <v>0</v>
      </c>
      <c r="CT71" s="1002">
        <f t="shared" si="69"/>
        <v>0</v>
      </c>
      <c r="CU71" s="1002">
        <f t="shared" si="69"/>
        <v>0</v>
      </c>
      <c r="CV71" s="1002">
        <f t="shared" si="69"/>
        <v>0</v>
      </c>
      <c r="CW71" s="1002">
        <f t="shared" si="70"/>
        <v>0</v>
      </c>
      <c r="CX71" s="1002">
        <f t="shared" si="70"/>
        <v>0</v>
      </c>
      <c r="CY71" s="1002">
        <f t="shared" si="70"/>
        <v>0</v>
      </c>
      <c r="CZ71" s="1002">
        <f t="shared" si="70"/>
        <v>0</v>
      </c>
      <c r="DA71" s="1030">
        <f t="shared" si="70"/>
        <v>0</v>
      </c>
      <c r="DB71" s="1002">
        <f t="shared" si="70"/>
        <v>3000000</v>
      </c>
      <c r="DF71" s="1082"/>
      <c r="DG71" s="1082"/>
      <c r="DH71" s="1080"/>
    </row>
    <row r="72" spans="1:112" ht="49.5" hidden="1" customHeight="1" x14ac:dyDescent="0.25">
      <c r="A72" s="1508"/>
      <c r="B72" s="1516"/>
      <c r="C72" s="1058" t="s">
        <v>4583</v>
      </c>
      <c r="D72" s="1008" t="s">
        <v>4587</v>
      </c>
      <c r="E72" s="1034">
        <v>520</v>
      </c>
      <c r="F72" s="1061" t="s">
        <v>3350</v>
      </c>
      <c r="G72" s="1002">
        <f t="shared" si="60"/>
        <v>5000000</v>
      </c>
      <c r="H72" s="944"/>
      <c r="I72" s="1002"/>
      <c r="J72" s="1002"/>
      <c r="K72" s="1002">
        <v>5000000</v>
      </c>
      <c r="L72" s="1002"/>
      <c r="M72" s="1002"/>
      <c r="N72" s="1002"/>
      <c r="O72" s="1002"/>
      <c r="P72" s="1002"/>
      <c r="Q72" s="1002"/>
      <c r="R72" s="1002"/>
      <c r="S72" s="1002"/>
      <c r="T72" s="1002"/>
      <c r="U72" s="1002"/>
      <c r="V72" s="1002"/>
      <c r="W72" s="1002"/>
      <c r="X72" s="1002"/>
      <c r="Y72" s="1002"/>
      <c r="Z72" s="203"/>
      <c r="AA72" s="1005">
        <f t="shared" si="74"/>
        <v>0</v>
      </c>
      <c r="AB72" s="1002">
        <f t="shared" si="61"/>
        <v>0</v>
      </c>
      <c r="AC72" s="1002"/>
      <c r="AD72" s="1002"/>
      <c r="AE72" s="1002"/>
      <c r="AF72" s="1002"/>
      <c r="AG72" s="1002"/>
      <c r="AH72" s="1002"/>
      <c r="AI72" s="1002"/>
      <c r="AJ72" s="1002"/>
      <c r="AK72" s="1002"/>
      <c r="AL72" s="1002"/>
      <c r="AM72" s="1002"/>
      <c r="AN72" s="1002"/>
      <c r="AO72" s="1002"/>
      <c r="AP72" s="1002"/>
      <c r="AQ72" s="1002"/>
      <c r="AR72" s="1002"/>
      <c r="AS72" s="1002"/>
      <c r="AT72" s="1002"/>
      <c r="AU72" s="1005">
        <f t="shared" si="75"/>
        <v>1</v>
      </c>
      <c r="AV72" s="1002">
        <f t="shared" si="62"/>
        <v>5000000</v>
      </c>
      <c r="AW72" s="1002">
        <f t="shared" si="71"/>
        <v>0</v>
      </c>
      <c r="AX72" s="1002">
        <f t="shared" si="71"/>
        <v>0</v>
      </c>
      <c r="AY72" s="1002">
        <f t="shared" si="71"/>
        <v>0</v>
      </c>
      <c r="AZ72" s="1002">
        <f t="shared" si="63"/>
        <v>5000000</v>
      </c>
      <c r="BA72" s="1002"/>
      <c r="BB72" s="1002"/>
      <c r="BC72" s="1002"/>
      <c r="BD72" s="1002"/>
      <c r="BE72" s="1002"/>
      <c r="BF72" s="1002">
        <f t="shared" si="63"/>
        <v>0</v>
      </c>
      <c r="BG72" s="1002">
        <f t="shared" si="63"/>
        <v>0</v>
      </c>
      <c r="BH72" s="1002">
        <f t="shared" si="63"/>
        <v>0</v>
      </c>
      <c r="BI72" s="1002"/>
      <c r="BJ72" s="1002">
        <f t="shared" si="63"/>
        <v>0</v>
      </c>
      <c r="BK72" s="1002">
        <f t="shared" si="63"/>
        <v>0</v>
      </c>
      <c r="BL72" s="1002"/>
      <c r="BM72" s="1002"/>
      <c r="BN72" s="1002">
        <f t="shared" si="64"/>
        <v>0</v>
      </c>
      <c r="BO72" s="1005">
        <f t="shared" si="76"/>
        <v>0</v>
      </c>
      <c r="BP72" s="1002">
        <f t="shared" si="65"/>
        <v>0</v>
      </c>
      <c r="BQ72" s="1002"/>
      <c r="BR72" s="1002"/>
      <c r="BS72" s="1002"/>
      <c r="BT72" s="1002"/>
      <c r="BU72" s="1002"/>
      <c r="BV72" s="1002"/>
      <c r="BW72" s="1002"/>
      <c r="BX72" s="1002"/>
      <c r="BY72" s="1002"/>
      <c r="BZ72" s="1002"/>
      <c r="CA72" s="1002"/>
      <c r="CB72" s="1002"/>
      <c r="CC72" s="1002"/>
      <c r="CD72" s="1002"/>
      <c r="CE72" s="1002"/>
      <c r="CF72" s="1002"/>
      <c r="CG72" s="1002"/>
      <c r="CH72" s="1002"/>
      <c r="CI72" s="1005">
        <f t="shared" si="66"/>
        <v>1</v>
      </c>
      <c r="CJ72" s="1002">
        <f t="shared" si="67"/>
        <v>5000000</v>
      </c>
      <c r="CK72" s="1002">
        <f t="shared" si="68"/>
        <v>0</v>
      </c>
      <c r="CL72" s="1002">
        <f t="shared" si="68"/>
        <v>0</v>
      </c>
      <c r="CM72" s="1002">
        <f t="shared" si="68"/>
        <v>0</v>
      </c>
      <c r="CN72" s="1002">
        <f t="shared" si="68"/>
        <v>5000000</v>
      </c>
      <c r="CO72" s="1002"/>
      <c r="CP72" s="1002"/>
      <c r="CQ72" s="1002"/>
      <c r="CR72" s="1002"/>
      <c r="CS72" s="1002"/>
      <c r="CT72" s="1002">
        <f t="shared" si="69"/>
        <v>0</v>
      </c>
      <c r="CU72" s="1002">
        <f t="shared" si="69"/>
        <v>0</v>
      </c>
      <c r="CV72" s="1002">
        <f t="shared" si="69"/>
        <v>0</v>
      </c>
      <c r="CW72" s="1002"/>
      <c r="CX72" s="1002">
        <f t="shared" si="70"/>
        <v>0</v>
      </c>
      <c r="CY72" s="1002">
        <f t="shared" si="70"/>
        <v>0</v>
      </c>
      <c r="CZ72" s="1002"/>
      <c r="DA72" s="1030"/>
      <c r="DB72" s="1002">
        <f t="shared" si="70"/>
        <v>0</v>
      </c>
      <c r="DF72" s="1082"/>
      <c r="DG72" s="1082"/>
      <c r="DH72" s="1080"/>
    </row>
    <row r="73" spans="1:112" ht="33.75" hidden="1" customHeight="1" x14ac:dyDescent="0.25">
      <c r="A73" s="1508"/>
      <c r="B73" s="1516"/>
      <c r="C73" s="1058" t="s">
        <v>4584</v>
      </c>
      <c r="D73" s="1008" t="s">
        <v>4588</v>
      </c>
      <c r="E73" s="1034">
        <v>520</v>
      </c>
      <c r="F73" s="1061" t="s">
        <v>3350</v>
      </c>
      <c r="G73" s="1002">
        <f t="shared" si="60"/>
        <v>5000000</v>
      </c>
      <c r="H73" s="944"/>
      <c r="I73" s="1002"/>
      <c r="J73" s="1002"/>
      <c r="K73" s="1002">
        <v>5000000</v>
      </c>
      <c r="L73" s="1002"/>
      <c r="M73" s="1002"/>
      <c r="N73" s="1002"/>
      <c r="O73" s="1002"/>
      <c r="P73" s="1002"/>
      <c r="Q73" s="1002"/>
      <c r="R73" s="1002"/>
      <c r="S73" s="1002"/>
      <c r="T73" s="1002"/>
      <c r="U73" s="1002"/>
      <c r="V73" s="1002"/>
      <c r="W73" s="1002"/>
      <c r="X73" s="1002"/>
      <c r="Y73" s="1002"/>
      <c r="Z73" s="203"/>
      <c r="AA73" s="1005">
        <f t="shared" si="74"/>
        <v>0</v>
      </c>
      <c r="AB73" s="1002">
        <f t="shared" si="61"/>
        <v>0</v>
      </c>
      <c r="AC73" s="1002"/>
      <c r="AD73" s="1002"/>
      <c r="AE73" s="1002"/>
      <c r="AF73" s="1002"/>
      <c r="AG73" s="1002"/>
      <c r="AH73" s="1002"/>
      <c r="AI73" s="1002"/>
      <c r="AJ73" s="1002"/>
      <c r="AK73" s="1002"/>
      <c r="AL73" s="1002"/>
      <c r="AM73" s="1002"/>
      <c r="AN73" s="1002"/>
      <c r="AO73" s="1002"/>
      <c r="AP73" s="1002"/>
      <c r="AQ73" s="1002"/>
      <c r="AR73" s="1002"/>
      <c r="AS73" s="1002"/>
      <c r="AT73" s="1002"/>
      <c r="AU73" s="1005">
        <f t="shared" si="75"/>
        <v>1</v>
      </c>
      <c r="AV73" s="1002">
        <f t="shared" si="62"/>
        <v>5000000</v>
      </c>
      <c r="AW73" s="1002">
        <f t="shared" si="71"/>
        <v>0</v>
      </c>
      <c r="AX73" s="1002">
        <f t="shared" si="71"/>
        <v>0</v>
      </c>
      <c r="AY73" s="1002">
        <f t="shared" si="71"/>
        <v>0</v>
      </c>
      <c r="AZ73" s="1002">
        <f t="shared" ref="AZ73:BF88" si="77">+K73-AF73</f>
        <v>5000000</v>
      </c>
      <c r="BA73" s="1002"/>
      <c r="BB73" s="1002"/>
      <c r="BC73" s="1002"/>
      <c r="BD73" s="1002"/>
      <c r="BE73" s="1002"/>
      <c r="BF73" s="1002">
        <f t="shared" ref="BF73:BN88" si="78">+Q73-AL73</f>
        <v>0</v>
      </c>
      <c r="BG73" s="1002">
        <f t="shared" si="78"/>
        <v>0</v>
      </c>
      <c r="BH73" s="1002">
        <f t="shared" si="78"/>
        <v>0</v>
      </c>
      <c r="BI73" s="1002"/>
      <c r="BJ73" s="1002">
        <f t="shared" ref="BJ73:BM82" si="79">+U73-AP73</f>
        <v>0</v>
      </c>
      <c r="BK73" s="1002">
        <f t="shared" si="79"/>
        <v>0</v>
      </c>
      <c r="BL73" s="1002"/>
      <c r="BM73" s="1002"/>
      <c r="BN73" s="1002">
        <f t="shared" si="64"/>
        <v>0</v>
      </c>
      <c r="BO73" s="1005">
        <f t="shared" si="76"/>
        <v>0</v>
      </c>
      <c r="BP73" s="1002">
        <f t="shared" si="65"/>
        <v>0</v>
      </c>
      <c r="BQ73" s="1002"/>
      <c r="BR73" s="1002"/>
      <c r="BS73" s="1002"/>
      <c r="BT73" s="1002"/>
      <c r="BU73" s="1002"/>
      <c r="BV73" s="1002"/>
      <c r="BW73" s="1002"/>
      <c r="BX73" s="1002"/>
      <c r="BY73" s="1002"/>
      <c r="BZ73" s="1002"/>
      <c r="CA73" s="1002"/>
      <c r="CB73" s="1002"/>
      <c r="CC73" s="1002"/>
      <c r="CD73" s="1002"/>
      <c r="CE73" s="1002"/>
      <c r="CF73" s="1002"/>
      <c r="CG73" s="1002"/>
      <c r="CH73" s="1002"/>
      <c r="CI73" s="1005">
        <f t="shared" si="66"/>
        <v>1</v>
      </c>
      <c r="CJ73" s="1002">
        <f t="shared" si="67"/>
        <v>5000000</v>
      </c>
      <c r="CK73" s="1002">
        <f t="shared" ref="CK73:CS88" si="80">H73-BQ73</f>
        <v>0</v>
      </c>
      <c r="CL73" s="1002">
        <f t="shared" si="80"/>
        <v>0</v>
      </c>
      <c r="CM73" s="1002">
        <f t="shared" si="80"/>
        <v>0</v>
      </c>
      <c r="CN73" s="1002">
        <f t="shared" si="80"/>
        <v>5000000</v>
      </c>
      <c r="CO73" s="1002"/>
      <c r="CP73" s="1002"/>
      <c r="CQ73" s="1002"/>
      <c r="CR73" s="1002"/>
      <c r="CS73" s="1002"/>
      <c r="CT73" s="1002">
        <f t="shared" si="69"/>
        <v>0</v>
      </c>
      <c r="CU73" s="1002">
        <f t="shared" si="69"/>
        <v>0</v>
      </c>
      <c r="CV73" s="1002">
        <f t="shared" si="69"/>
        <v>0</v>
      </c>
      <c r="CW73" s="1002"/>
      <c r="CX73" s="1002">
        <f t="shared" si="70"/>
        <v>0</v>
      </c>
      <c r="CY73" s="1002">
        <f t="shared" si="70"/>
        <v>0</v>
      </c>
      <c r="CZ73" s="1002"/>
      <c r="DA73" s="1030"/>
      <c r="DB73" s="1002">
        <f t="shared" si="70"/>
        <v>0</v>
      </c>
      <c r="DF73" s="1082"/>
      <c r="DG73" s="1082"/>
      <c r="DH73" s="1080"/>
    </row>
    <row r="74" spans="1:112" ht="33.75" hidden="1" customHeight="1" x14ac:dyDescent="0.25">
      <c r="A74" s="1508"/>
      <c r="B74" s="1516"/>
      <c r="C74" s="1058" t="s">
        <v>4585</v>
      </c>
      <c r="D74" s="1008" t="s">
        <v>4589</v>
      </c>
      <c r="E74" s="1034">
        <v>520</v>
      </c>
      <c r="F74" s="1061" t="s">
        <v>3350</v>
      </c>
      <c r="G74" s="1002">
        <f t="shared" si="60"/>
        <v>5000000</v>
      </c>
      <c r="H74" s="944"/>
      <c r="I74" s="1002"/>
      <c r="J74" s="1002"/>
      <c r="K74" s="1002">
        <v>5000000</v>
      </c>
      <c r="L74" s="1002"/>
      <c r="M74" s="1002"/>
      <c r="N74" s="1002"/>
      <c r="O74" s="1002"/>
      <c r="P74" s="1002"/>
      <c r="Q74" s="1002"/>
      <c r="R74" s="1002"/>
      <c r="S74" s="1002"/>
      <c r="T74" s="1002"/>
      <c r="U74" s="1002"/>
      <c r="V74" s="1002"/>
      <c r="W74" s="1002"/>
      <c r="X74" s="1002"/>
      <c r="Y74" s="1002"/>
      <c r="Z74" s="203"/>
      <c r="AA74" s="1005">
        <f t="shared" si="74"/>
        <v>0</v>
      </c>
      <c r="AB74" s="1002">
        <f t="shared" si="61"/>
        <v>0</v>
      </c>
      <c r="AC74" s="1002"/>
      <c r="AD74" s="1002"/>
      <c r="AE74" s="1002"/>
      <c r="AF74" s="1002"/>
      <c r="AG74" s="1002"/>
      <c r="AH74" s="1002"/>
      <c r="AI74" s="1002"/>
      <c r="AJ74" s="1002"/>
      <c r="AK74" s="1002"/>
      <c r="AL74" s="1002"/>
      <c r="AM74" s="1002"/>
      <c r="AN74" s="1002"/>
      <c r="AO74" s="1002"/>
      <c r="AP74" s="1002"/>
      <c r="AQ74" s="1002"/>
      <c r="AR74" s="1002"/>
      <c r="AS74" s="1002"/>
      <c r="AT74" s="1002"/>
      <c r="AU74" s="1005">
        <f t="shared" si="75"/>
        <v>1</v>
      </c>
      <c r="AV74" s="1002">
        <f t="shared" si="62"/>
        <v>5000000</v>
      </c>
      <c r="AW74" s="1002">
        <f t="shared" si="71"/>
        <v>0</v>
      </c>
      <c r="AX74" s="1002">
        <f t="shared" si="71"/>
        <v>0</v>
      </c>
      <c r="AY74" s="1002">
        <f t="shared" si="71"/>
        <v>0</v>
      </c>
      <c r="AZ74" s="1002">
        <f t="shared" si="77"/>
        <v>5000000</v>
      </c>
      <c r="BA74" s="1002"/>
      <c r="BB74" s="1002"/>
      <c r="BC74" s="1002"/>
      <c r="BD74" s="1002"/>
      <c r="BE74" s="1002"/>
      <c r="BF74" s="1002">
        <f t="shared" si="78"/>
        <v>0</v>
      </c>
      <c r="BG74" s="1002">
        <f t="shared" si="78"/>
        <v>0</v>
      </c>
      <c r="BH74" s="1002">
        <f t="shared" si="78"/>
        <v>0</v>
      </c>
      <c r="BI74" s="1002"/>
      <c r="BJ74" s="1002">
        <f t="shared" si="79"/>
        <v>0</v>
      </c>
      <c r="BK74" s="1002">
        <f t="shared" si="79"/>
        <v>0</v>
      </c>
      <c r="BL74" s="1002"/>
      <c r="BM74" s="1002"/>
      <c r="BN74" s="1002">
        <f t="shared" si="64"/>
        <v>0</v>
      </c>
      <c r="BO74" s="1005">
        <f t="shared" si="76"/>
        <v>0</v>
      </c>
      <c r="BP74" s="1002">
        <f t="shared" si="65"/>
        <v>0</v>
      </c>
      <c r="BQ74" s="1002"/>
      <c r="BR74" s="1002"/>
      <c r="BS74" s="1002"/>
      <c r="BT74" s="1002"/>
      <c r="BU74" s="1002"/>
      <c r="BV74" s="1002"/>
      <c r="BW74" s="1002"/>
      <c r="BX74" s="1002"/>
      <c r="BY74" s="1002"/>
      <c r="BZ74" s="1002"/>
      <c r="CA74" s="1002"/>
      <c r="CB74" s="1002"/>
      <c r="CC74" s="1002"/>
      <c r="CD74" s="1002"/>
      <c r="CE74" s="1002"/>
      <c r="CF74" s="1002"/>
      <c r="CG74" s="1002"/>
      <c r="CH74" s="1002"/>
      <c r="CI74" s="1005">
        <f t="shared" si="66"/>
        <v>1</v>
      </c>
      <c r="CJ74" s="1002">
        <f t="shared" si="67"/>
        <v>5000000</v>
      </c>
      <c r="CK74" s="1002">
        <f t="shared" si="80"/>
        <v>0</v>
      </c>
      <c r="CL74" s="1002">
        <f t="shared" si="80"/>
        <v>0</v>
      </c>
      <c r="CM74" s="1002">
        <f t="shared" si="80"/>
        <v>0</v>
      </c>
      <c r="CN74" s="1002">
        <f t="shared" si="80"/>
        <v>5000000</v>
      </c>
      <c r="CO74" s="1002"/>
      <c r="CP74" s="1002"/>
      <c r="CQ74" s="1002"/>
      <c r="CR74" s="1002"/>
      <c r="CS74" s="1002"/>
      <c r="CT74" s="1002">
        <f t="shared" si="69"/>
        <v>0</v>
      </c>
      <c r="CU74" s="1002">
        <f t="shared" si="69"/>
        <v>0</v>
      </c>
      <c r="CV74" s="1002">
        <f t="shared" si="69"/>
        <v>0</v>
      </c>
      <c r="CW74" s="1002"/>
      <c r="CX74" s="1002">
        <f t="shared" si="70"/>
        <v>0</v>
      </c>
      <c r="CY74" s="1002">
        <f t="shared" si="70"/>
        <v>0</v>
      </c>
      <c r="CZ74" s="1002"/>
      <c r="DA74" s="1030"/>
      <c r="DB74" s="1002">
        <f t="shared" si="70"/>
        <v>0</v>
      </c>
      <c r="DF74" s="1082"/>
      <c r="DG74" s="1082"/>
      <c r="DH74" s="1080"/>
    </row>
    <row r="75" spans="1:112" ht="33.75" hidden="1" customHeight="1" x14ac:dyDescent="0.25">
      <c r="A75" s="1508"/>
      <c r="B75" s="1517"/>
      <c r="C75" s="1058" t="s">
        <v>4586</v>
      </c>
      <c r="D75" s="1008" t="s">
        <v>4590</v>
      </c>
      <c r="E75" s="1034">
        <v>520</v>
      </c>
      <c r="F75" s="1061" t="s">
        <v>3350</v>
      </c>
      <c r="G75" s="1002">
        <f t="shared" si="60"/>
        <v>5000000</v>
      </c>
      <c r="H75" s="944"/>
      <c r="I75" s="1002"/>
      <c r="J75" s="1002"/>
      <c r="K75" s="1002">
        <v>5000000</v>
      </c>
      <c r="L75" s="1002"/>
      <c r="M75" s="1002"/>
      <c r="N75" s="1002"/>
      <c r="O75" s="1002"/>
      <c r="P75" s="1002"/>
      <c r="Q75" s="1002"/>
      <c r="R75" s="1002"/>
      <c r="S75" s="1002"/>
      <c r="T75" s="1002"/>
      <c r="U75" s="1002"/>
      <c r="V75" s="1002"/>
      <c r="W75" s="1002"/>
      <c r="X75" s="1002"/>
      <c r="Y75" s="1002"/>
      <c r="Z75" s="203"/>
      <c r="AA75" s="1005">
        <f t="shared" si="74"/>
        <v>0</v>
      </c>
      <c r="AB75" s="1002">
        <f t="shared" si="61"/>
        <v>0</v>
      </c>
      <c r="AC75" s="1002"/>
      <c r="AD75" s="1002"/>
      <c r="AE75" s="1002"/>
      <c r="AF75" s="1002"/>
      <c r="AG75" s="1002"/>
      <c r="AH75" s="1002"/>
      <c r="AI75" s="1002"/>
      <c r="AJ75" s="1002"/>
      <c r="AK75" s="1002"/>
      <c r="AL75" s="1002"/>
      <c r="AM75" s="1002"/>
      <c r="AN75" s="1002"/>
      <c r="AO75" s="1002"/>
      <c r="AP75" s="1002"/>
      <c r="AQ75" s="1002"/>
      <c r="AR75" s="1002"/>
      <c r="AS75" s="1002"/>
      <c r="AT75" s="1002"/>
      <c r="AU75" s="1005">
        <f t="shared" si="75"/>
        <v>1</v>
      </c>
      <c r="AV75" s="1002">
        <f t="shared" si="62"/>
        <v>5000000</v>
      </c>
      <c r="AW75" s="1002">
        <f t="shared" si="71"/>
        <v>0</v>
      </c>
      <c r="AX75" s="1002">
        <f t="shared" si="71"/>
        <v>0</v>
      </c>
      <c r="AY75" s="1002">
        <f t="shared" si="71"/>
        <v>0</v>
      </c>
      <c r="AZ75" s="1002">
        <f t="shared" si="77"/>
        <v>5000000</v>
      </c>
      <c r="BA75" s="1002"/>
      <c r="BB75" s="1002"/>
      <c r="BC75" s="1002"/>
      <c r="BD75" s="1002"/>
      <c r="BE75" s="1002"/>
      <c r="BF75" s="1002">
        <f t="shared" si="78"/>
        <v>0</v>
      </c>
      <c r="BG75" s="1002">
        <f t="shared" si="78"/>
        <v>0</v>
      </c>
      <c r="BH75" s="1002">
        <f t="shared" si="78"/>
        <v>0</v>
      </c>
      <c r="BI75" s="1002"/>
      <c r="BJ75" s="1002">
        <f t="shared" si="79"/>
        <v>0</v>
      </c>
      <c r="BK75" s="1002">
        <f t="shared" si="79"/>
        <v>0</v>
      </c>
      <c r="BL75" s="1002"/>
      <c r="BM75" s="1002"/>
      <c r="BN75" s="1002">
        <f t="shared" si="64"/>
        <v>0</v>
      </c>
      <c r="BO75" s="1005">
        <f t="shared" si="76"/>
        <v>0</v>
      </c>
      <c r="BP75" s="1002">
        <f t="shared" si="65"/>
        <v>0</v>
      </c>
      <c r="BQ75" s="1002"/>
      <c r="BR75" s="1002"/>
      <c r="BS75" s="1002"/>
      <c r="BT75" s="1002"/>
      <c r="BU75" s="1002"/>
      <c r="BV75" s="1002"/>
      <c r="BW75" s="1002"/>
      <c r="BX75" s="1002"/>
      <c r="BY75" s="1002"/>
      <c r="BZ75" s="1002"/>
      <c r="CA75" s="1002"/>
      <c r="CB75" s="1002"/>
      <c r="CC75" s="1002"/>
      <c r="CD75" s="1002"/>
      <c r="CE75" s="1002"/>
      <c r="CF75" s="1002"/>
      <c r="CG75" s="1002"/>
      <c r="CH75" s="1002"/>
      <c r="CI75" s="1005">
        <f t="shared" si="66"/>
        <v>1</v>
      </c>
      <c r="CJ75" s="1002">
        <f t="shared" si="67"/>
        <v>5000000</v>
      </c>
      <c r="CK75" s="1002">
        <f t="shared" si="80"/>
        <v>0</v>
      </c>
      <c r="CL75" s="1002">
        <f t="shared" si="80"/>
        <v>0</v>
      </c>
      <c r="CM75" s="1002">
        <f t="shared" si="80"/>
        <v>0</v>
      </c>
      <c r="CN75" s="1002">
        <f t="shared" si="80"/>
        <v>5000000</v>
      </c>
      <c r="CO75" s="1002"/>
      <c r="CP75" s="1002"/>
      <c r="CQ75" s="1002"/>
      <c r="CR75" s="1002"/>
      <c r="CS75" s="1002"/>
      <c r="CT75" s="1002">
        <f t="shared" si="69"/>
        <v>0</v>
      </c>
      <c r="CU75" s="1002">
        <f t="shared" si="69"/>
        <v>0</v>
      </c>
      <c r="CV75" s="1002">
        <f t="shared" si="69"/>
        <v>0</v>
      </c>
      <c r="CW75" s="1002"/>
      <c r="CX75" s="1002">
        <f t="shared" si="70"/>
        <v>0</v>
      </c>
      <c r="CY75" s="1002">
        <f t="shared" si="70"/>
        <v>0</v>
      </c>
      <c r="CZ75" s="1002"/>
      <c r="DA75" s="1030"/>
      <c r="DB75" s="1002">
        <f t="shared" si="70"/>
        <v>0</v>
      </c>
      <c r="DF75" s="1082"/>
      <c r="DG75" s="1082"/>
      <c r="DH75" s="1080"/>
    </row>
    <row r="76" spans="1:112" ht="51" hidden="1" customHeight="1" x14ac:dyDescent="0.25">
      <c r="A76" s="1508"/>
      <c r="B76" s="1492" t="s">
        <v>4322</v>
      </c>
      <c r="C76" s="1058" t="s">
        <v>4374</v>
      </c>
      <c r="D76" s="1008" t="s">
        <v>4530</v>
      </c>
      <c r="E76" s="1034">
        <v>520</v>
      </c>
      <c r="F76" s="1061" t="s">
        <v>3350</v>
      </c>
      <c r="G76" s="1002">
        <f t="shared" si="60"/>
        <v>10000000</v>
      </c>
      <c r="H76" s="944"/>
      <c r="I76" s="1002"/>
      <c r="J76" s="1002"/>
      <c r="K76" s="1002">
        <v>10000000</v>
      </c>
      <c r="L76" s="1002"/>
      <c r="M76" s="1002"/>
      <c r="N76" s="1002"/>
      <c r="O76" s="1002"/>
      <c r="P76" s="1002"/>
      <c r="Q76" s="1002"/>
      <c r="R76" s="1002"/>
      <c r="S76" s="1007"/>
      <c r="T76" s="1002"/>
      <c r="U76" s="1002"/>
      <c r="V76" s="1002"/>
      <c r="W76" s="1002"/>
      <c r="X76" s="1002"/>
      <c r="Y76" s="1002"/>
      <c r="Z76" s="203"/>
      <c r="AA76" s="1005">
        <f t="shared" si="74"/>
        <v>0</v>
      </c>
      <c r="AB76" s="1002">
        <f t="shared" si="61"/>
        <v>0</v>
      </c>
      <c r="AC76" s="1002"/>
      <c r="AD76" s="1002"/>
      <c r="AE76" s="1002"/>
      <c r="AF76" s="1002"/>
      <c r="AG76" s="1002"/>
      <c r="AH76" s="1002"/>
      <c r="AI76" s="1002"/>
      <c r="AJ76" s="1002"/>
      <c r="AK76" s="1002"/>
      <c r="AL76" s="1002"/>
      <c r="AM76" s="1002"/>
      <c r="AN76" s="1002"/>
      <c r="AO76" s="1002"/>
      <c r="AP76" s="1002"/>
      <c r="AQ76" s="1002"/>
      <c r="AR76" s="1002"/>
      <c r="AS76" s="1002"/>
      <c r="AT76" s="1002"/>
      <c r="AU76" s="1005">
        <f t="shared" si="75"/>
        <v>1</v>
      </c>
      <c r="AV76" s="1002">
        <f t="shared" si="62"/>
        <v>10000000</v>
      </c>
      <c r="AW76" s="1002">
        <f t="shared" si="71"/>
        <v>0</v>
      </c>
      <c r="AX76" s="1002">
        <f t="shared" si="71"/>
        <v>0</v>
      </c>
      <c r="AY76" s="1002">
        <f t="shared" si="71"/>
        <v>0</v>
      </c>
      <c r="AZ76" s="1002">
        <f t="shared" si="77"/>
        <v>10000000</v>
      </c>
      <c r="BA76" s="1002">
        <f t="shared" si="77"/>
        <v>0</v>
      </c>
      <c r="BB76" s="1002">
        <f t="shared" si="77"/>
        <v>0</v>
      </c>
      <c r="BC76" s="1002">
        <f t="shared" si="77"/>
        <v>0</v>
      </c>
      <c r="BD76" s="1002">
        <f t="shared" si="77"/>
        <v>0</v>
      </c>
      <c r="BE76" s="1002">
        <f t="shared" si="77"/>
        <v>0</v>
      </c>
      <c r="BF76" s="1002">
        <f t="shared" si="78"/>
        <v>0</v>
      </c>
      <c r="BG76" s="1002">
        <f t="shared" si="78"/>
        <v>0</v>
      </c>
      <c r="BH76" s="1002">
        <f t="shared" si="78"/>
        <v>0</v>
      </c>
      <c r="BI76" s="1002">
        <f t="shared" si="78"/>
        <v>0</v>
      </c>
      <c r="BJ76" s="1002">
        <f t="shared" si="79"/>
        <v>0</v>
      </c>
      <c r="BK76" s="1002">
        <f t="shared" si="79"/>
        <v>0</v>
      </c>
      <c r="BL76" s="1002"/>
      <c r="BM76" s="1002"/>
      <c r="BN76" s="1002">
        <f t="shared" si="64"/>
        <v>0</v>
      </c>
      <c r="BO76" s="1005">
        <f t="shared" si="76"/>
        <v>0</v>
      </c>
      <c r="BP76" s="1002">
        <f t="shared" si="65"/>
        <v>0</v>
      </c>
      <c r="BQ76" s="1002"/>
      <c r="BR76" s="1002"/>
      <c r="BS76" s="1002"/>
      <c r="BT76" s="1002"/>
      <c r="BU76" s="1002"/>
      <c r="BV76" s="1002"/>
      <c r="BW76" s="1002"/>
      <c r="BX76" s="1002"/>
      <c r="BY76" s="1002"/>
      <c r="BZ76" s="1002"/>
      <c r="CA76" s="1002"/>
      <c r="CB76" s="1002"/>
      <c r="CC76" s="1002"/>
      <c r="CD76" s="1002"/>
      <c r="CE76" s="1002"/>
      <c r="CF76" s="1002"/>
      <c r="CG76" s="1002"/>
      <c r="CH76" s="1002"/>
      <c r="CI76" s="1005">
        <f t="shared" si="66"/>
        <v>1</v>
      </c>
      <c r="CJ76" s="1002">
        <f t="shared" si="67"/>
        <v>10000000</v>
      </c>
      <c r="CK76" s="1002">
        <f t="shared" si="80"/>
        <v>0</v>
      </c>
      <c r="CL76" s="1002">
        <f t="shared" si="80"/>
        <v>0</v>
      </c>
      <c r="CM76" s="1002">
        <f t="shared" si="80"/>
        <v>0</v>
      </c>
      <c r="CN76" s="1002">
        <f t="shared" si="80"/>
        <v>10000000</v>
      </c>
      <c r="CO76" s="1002">
        <f t="shared" si="80"/>
        <v>0</v>
      </c>
      <c r="CP76" s="1002">
        <f t="shared" si="80"/>
        <v>0</v>
      </c>
      <c r="CQ76" s="1002">
        <f t="shared" si="72"/>
        <v>0</v>
      </c>
      <c r="CR76" s="1002">
        <f t="shared" si="72"/>
        <v>0</v>
      </c>
      <c r="CS76" s="1002">
        <f t="shared" si="72"/>
        <v>0</v>
      </c>
      <c r="CT76" s="1002">
        <f t="shared" si="69"/>
        <v>0</v>
      </c>
      <c r="CU76" s="1002">
        <f t="shared" si="69"/>
        <v>0</v>
      </c>
      <c r="CV76" s="1002">
        <f t="shared" si="69"/>
        <v>0</v>
      </c>
      <c r="CW76" s="1002">
        <f t="shared" si="70"/>
        <v>0</v>
      </c>
      <c r="CX76" s="1002">
        <f t="shared" si="70"/>
        <v>0</v>
      </c>
      <c r="CY76" s="1002">
        <f t="shared" si="70"/>
        <v>0</v>
      </c>
      <c r="CZ76" s="1002">
        <f t="shared" si="70"/>
        <v>0</v>
      </c>
      <c r="DA76" s="1030">
        <f t="shared" si="70"/>
        <v>0</v>
      </c>
      <c r="DB76" s="1002">
        <f t="shared" si="70"/>
        <v>0</v>
      </c>
      <c r="DF76" s="1082"/>
      <c r="DG76" s="1082"/>
      <c r="DH76" s="1080"/>
    </row>
    <row r="77" spans="1:112" ht="48.75" hidden="1" customHeight="1" x14ac:dyDescent="0.25">
      <c r="A77" s="1508"/>
      <c r="B77" s="1494"/>
      <c r="C77" s="1058" t="s">
        <v>4375</v>
      </c>
      <c r="D77" s="1008" t="s">
        <v>4531</v>
      </c>
      <c r="E77" s="1034">
        <v>520</v>
      </c>
      <c r="F77" s="1061" t="s">
        <v>3350</v>
      </c>
      <c r="G77" s="1002">
        <f t="shared" si="60"/>
        <v>10000000</v>
      </c>
      <c r="H77" s="944"/>
      <c r="I77" s="944"/>
      <c r="J77" s="944"/>
      <c r="K77" s="1002">
        <v>10000000</v>
      </c>
      <c r="L77" s="944"/>
      <c r="M77" s="944"/>
      <c r="N77" s="944"/>
      <c r="O77" s="944"/>
      <c r="P77" s="944"/>
      <c r="Q77" s="149"/>
      <c r="R77" s="944"/>
      <c r="S77" s="1007"/>
      <c r="T77" s="944"/>
      <c r="U77" s="944"/>
      <c r="V77" s="944"/>
      <c r="W77" s="944"/>
      <c r="X77" s="944"/>
      <c r="Y77" s="984"/>
      <c r="Z77" s="203"/>
      <c r="AA77" s="1005">
        <f t="shared" si="74"/>
        <v>0</v>
      </c>
      <c r="AB77" s="1002">
        <f t="shared" si="61"/>
        <v>0</v>
      </c>
      <c r="AC77" s="1002"/>
      <c r="AD77" s="1002"/>
      <c r="AE77" s="1002"/>
      <c r="AF77" s="1002"/>
      <c r="AG77" s="1002"/>
      <c r="AH77" s="1002"/>
      <c r="AI77" s="1002"/>
      <c r="AJ77" s="1002"/>
      <c r="AK77" s="1002"/>
      <c r="AL77" s="1002"/>
      <c r="AM77" s="1002"/>
      <c r="AN77" s="1002"/>
      <c r="AO77" s="1002"/>
      <c r="AP77" s="1002"/>
      <c r="AQ77" s="1002"/>
      <c r="AR77" s="1002"/>
      <c r="AS77" s="1002"/>
      <c r="AT77" s="1002"/>
      <c r="AU77" s="1005">
        <f t="shared" si="75"/>
        <v>1</v>
      </c>
      <c r="AV77" s="1002">
        <f t="shared" si="62"/>
        <v>10000000</v>
      </c>
      <c r="AW77" s="1002">
        <f t="shared" si="71"/>
        <v>0</v>
      </c>
      <c r="AX77" s="1002">
        <f t="shared" si="71"/>
        <v>0</v>
      </c>
      <c r="AY77" s="1002">
        <f t="shared" si="71"/>
        <v>0</v>
      </c>
      <c r="AZ77" s="1002">
        <f t="shared" si="77"/>
        <v>10000000</v>
      </c>
      <c r="BA77" s="1002">
        <f t="shared" si="77"/>
        <v>0</v>
      </c>
      <c r="BB77" s="1002">
        <f t="shared" si="77"/>
        <v>0</v>
      </c>
      <c r="BC77" s="1002">
        <f t="shared" si="77"/>
        <v>0</v>
      </c>
      <c r="BD77" s="1002">
        <f t="shared" si="77"/>
        <v>0</v>
      </c>
      <c r="BE77" s="1002">
        <f t="shared" si="77"/>
        <v>0</v>
      </c>
      <c r="BF77" s="1002">
        <f t="shared" si="78"/>
        <v>0</v>
      </c>
      <c r="BG77" s="1002">
        <f t="shared" si="78"/>
        <v>0</v>
      </c>
      <c r="BH77" s="1002">
        <f t="shared" si="78"/>
        <v>0</v>
      </c>
      <c r="BI77" s="1002">
        <f t="shared" si="78"/>
        <v>0</v>
      </c>
      <c r="BJ77" s="1002">
        <f t="shared" si="79"/>
        <v>0</v>
      </c>
      <c r="BK77" s="1002">
        <f t="shared" si="79"/>
        <v>0</v>
      </c>
      <c r="BL77" s="1002"/>
      <c r="BM77" s="1002"/>
      <c r="BN77" s="1002">
        <f t="shared" si="64"/>
        <v>0</v>
      </c>
      <c r="BO77" s="1005">
        <f t="shared" si="76"/>
        <v>0</v>
      </c>
      <c r="BP77" s="1002">
        <f t="shared" si="65"/>
        <v>0</v>
      </c>
      <c r="BQ77" s="1002"/>
      <c r="BR77" s="1002"/>
      <c r="BS77" s="1002"/>
      <c r="BT77" s="1002"/>
      <c r="BU77" s="1002"/>
      <c r="BV77" s="1002"/>
      <c r="BW77" s="1002"/>
      <c r="BX77" s="1002"/>
      <c r="BY77" s="1002"/>
      <c r="BZ77" s="1002"/>
      <c r="CA77" s="1002"/>
      <c r="CB77" s="1002"/>
      <c r="CC77" s="1002"/>
      <c r="CD77" s="1002"/>
      <c r="CE77" s="1002"/>
      <c r="CF77" s="1002"/>
      <c r="CG77" s="1002"/>
      <c r="CH77" s="1002"/>
      <c r="CI77" s="1005">
        <f t="shared" si="66"/>
        <v>1</v>
      </c>
      <c r="CJ77" s="1002">
        <f t="shared" si="67"/>
        <v>10000000</v>
      </c>
      <c r="CK77" s="1002">
        <f t="shared" si="80"/>
        <v>0</v>
      </c>
      <c r="CL77" s="1002">
        <f t="shared" si="80"/>
        <v>0</v>
      </c>
      <c r="CM77" s="1002">
        <f t="shared" si="80"/>
        <v>0</v>
      </c>
      <c r="CN77" s="1002">
        <f t="shared" si="80"/>
        <v>10000000</v>
      </c>
      <c r="CO77" s="1002">
        <f t="shared" si="80"/>
        <v>0</v>
      </c>
      <c r="CP77" s="1002">
        <f t="shared" si="80"/>
        <v>0</v>
      </c>
      <c r="CQ77" s="1002">
        <f t="shared" si="72"/>
        <v>0</v>
      </c>
      <c r="CR77" s="1002">
        <f t="shared" si="72"/>
        <v>0</v>
      </c>
      <c r="CS77" s="1002">
        <f t="shared" si="72"/>
        <v>0</v>
      </c>
      <c r="CT77" s="1002">
        <f t="shared" si="69"/>
        <v>0</v>
      </c>
      <c r="CU77" s="1002">
        <f t="shared" si="69"/>
        <v>0</v>
      </c>
      <c r="CV77" s="1002">
        <f t="shared" si="69"/>
        <v>0</v>
      </c>
      <c r="CW77" s="1002">
        <f t="shared" si="70"/>
        <v>0</v>
      </c>
      <c r="CX77" s="1002">
        <f t="shared" si="70"/>
        <v>0</v>
      </c>
      <c r="CY77" s="1002">
        <f t="shared" si="70"/>
        <v>0</v>
      </c>
      <c r="CZ77" s="1002">
        <f t="shared" si="70"/>
        <v>0</v>
      </c>
      <c r="DA77" s="1030">
        <f t="shared" si="70"/>
        <v>0</v>
      </c>
      <c r="DB77" s="1002">
        <f t="shared" si="70"/>
        <v>0</v>
      </c>
      <c r="DF77" s="1082"/>
      <c r="DG77" s="1082"/>
      <c r="DH77" s="1080"/>
    </row>
    <row r="78" spans="1:112" ht="49.5" hidden="1" customHeight="1" x14ac:dyDescent="0.25">
      <c r="A78" s="1508"/>
      <c r="B78" s="1492" t="s">
        <v>4323</v>
      </c>
      <c r="C78" s="1058" t="s">
        <v>4376</v>
      </c>
      <c r="D78" s="1038" t="s">
        <v>4532</v>
      </c>
      <c r="E78" s="1034">
        <v>520</v>
      </c>
      <c r="F78" s="1063" t="s">
        <v>3350</v>
      </c>
      <c r="G78" s="1002">
        <f t="shared" si="60"/>
        <v>10000000</v>
      </c>
      <c r="H78" s="944"/>
      <c r="I78" s="944"/>
      <c r="J78" s="944"/>
      <c r="K78" s="1007">
        <v>10000000</v>
      </c>
      <c r="L78" s="944"/>
      <c r="M78" s="944"/>
      <c r="N78" s="944"/>
      <c r="O78" s="944"/>
      <c r="P78" s="944"/>
      <c r="Q78" s="149"/>
      <c r="R78" s="944"/>
      <c r="S78" s="1007"/>
      <c r="T78" s="944"/>
      <c r="U78" s="944"/>
      <c r="V78" s="944"/>
      <c r="W78" s="944"/>
      <c r="X78" s="944"/>
      <c r="Y78" s="984"/>
      <c r="Z78" s="203"/>
      <c r="AA78" s="1005">
        <f t="shared" si="74"/>
        <v>1</v>
      </c>
      <c r="AB78" s="1002">
        <f t="shared" si="61"/>
        <v>10000000</v>
      </c>
      <c r="AC78" s="1002"/>
      <c r="AD78" s="1002"/>
      <c r="AE78" s="1002"/>
      <c r="AF78" s="1002">
        <f>+'[7]ENERO 2016'!$O$816</f>
        <v>10000000</v>
      </c>
      <c r="AG78" s="1002"/>
      <c r="AH78" s="1002"/>
      <c r="AI78" s="1002"/>
      <c r="AJ78" s="1002"/>
      <c r="AK78" s="1002"/>
      <c r="AL78" s="1002"/>
      <c r="AM78" s="1002"/>
      <c r="AN78" s="1002"/>
      <c r="AO78" s="1002"/>
      <c r="AP78" s="1002"/>
      <c r="AQ78" s="1002"/>
      <c r="AR78" s="1002"/>
      <c r="AS78" s="1002"/>
      <c r="AT78" s="1002"/>
      <c r="AU78" s="1005">
        <f t="shared" si="75"/>
        <v>0</v>
      </c>
      <c r="AV78" s="1002">
        <f t="shared" si="62"/>
        <v>0</v>
      </c>
      <c r="AW78" s="1002">
        <f t="shared" si="71"/>
        <v>0</v>
      </c>
      <c r="AX78" s="1002">
        <f t="shared" si="71"/>
        <v>0</v>
      </c>
      <c r="AY78" s="1002">
        <f t="shared" si="71"/>
        <v>0</v>
      </c>
      <c r="AZ78" s="1002">
        <f t="shared" si="77"/>
        <v>0</v>
      </c>
      <c r="BA78" s="1002">
        <f t="shared" si="77"/>
        <v>0</v>
      </c>
      <c r="BB78" s="1002">
        <f t="shared" si="77"/>
        <v>0</v>
      </c>
      <c r="BC78" s="1002">
        <f t="shared" si="77"/>
        <v>0</v>
      </c>
      <c r="BD78" s="1002">
        <f t="shared" si="77"/>
        <v>0</v>
      </c>
      <c r="BE78" s="1002">
        <f t="shared" si="77"/>
        <v>0</v>
      </c>
      <c r="BF78" s="1002">
        <f t="shared" si="78"/>
        <v>0</v>
      </c>
      <c r="BG78" s="1002">
        <f t="shared" si="78"/>
        <v>0</v>
      </c>
      <c r="BH78" s="1002">
        <f t="shared" si="78"/>
        <v>0</v>
      </c>
      <c r="BI78" s="1002">
        <f t="shared" si="78"/>
        <v>0</v>
      </c>
      <c r="BJ78" s="1002">
        <f t="shared" si="79"/>
        <v>0</v>
      </c>
      <c r="BK78" s="1002">
        <f t="shared" si="79"/>
        <v>0</v>
      </c>
      <c r="BL78" s="1002"/>
      <c r="BM78" s="1002"/>
      <c r="BN78" s="1002">
        <f t="shared" si="64"/>
        <v>0</v>
      </c>
      <c r="BO78" s="1005">
        <f t="shared" si="76"/>
        <v>0</v>
      </c>
      <c r="BP78" s="1002">
        <f t="shared" si="65"/>
        <v>0</v>
      </c>
      <c r="BQ78" s="1002"/>
      <c r="BR78" s="1002"/>
      <c r="BS78" s="1002"/>
      <c r="BT78" s="1002"/>
      <c r="BU78" s="1002"/>
      <c r="BV78" s="1002"/>
      <c r="BW78" s="1002"/>
      <c r="BX78" s="1002"/>
      <c r="BY78" s="1002"/>
      <c r="BZ78" s="1002"/>
      <c r="CA78" s="1002"/>
      <c r="CB78" s="1002"/>
      <c r="CC78" s="1002"/>
      <c r="CD78" s="1002"/>
      <c r="CE78" s="1002"/>
      <c r="CF78" s="1002"/>
      <c r="CG78" s="1002"/>
      <c r="CH78" s="1002"/>
      <c r="CI78" s="1005">
        <f t="shared" si="66"/>
        <v>1</v>
      </c>
      <c r="CJ78" s="1002">
        <f t="shared" si="67"/>
        <v>10000000</v>
      </c>
      <c r="CK78" s="1002">
        <f t="shared" si="80"/>
        <v>0</v>
      </c>
      <c r="CL78" s="1002">
        <f t="shared" si="80"/>
        <v>0</v>
      </c>
      <c r="CM78" s="1002">
        <f t="shared" si="80"/>
        <v>0</v>
      </c>
      <c r="CN78" s="1002">
        <f t="shared" si="80"/>
        <v>10000000</v>
      </c>
      <c r="CO78" s="1002">
        <f t="shared" si="80"/>
        <v>0</v>
      </c>
      <c r="CP78" s="1002">
        <f t="shared" si="80"/>
        <v>0</v>
      </c>
      <c r="CQ78" s="1002">
        <f t="shared" si="72"/>
        <v>0</v>
      </c>
      <c r="CR78" s="1002">
        <f t="shared" si="72"/>
        <v>0</v>
      </c>
      <c r="CS78" s="1002">
        <f t="shared" si="72"/>
        <v>0</v>
      </c>
      <c r="CT78" s="1002">
        <f t="shared" si="69"/>
        <v>0</v>
      </c>
      <c r="CU78" s="1002">
        <f t="shared" si="69"/>
        <v>0</v>
      </c>
      <c r="CV78" s="1002">
        <f t="shared" si="69"/>
        <v>0</v>
      </c>
      <c r="CW78" s="1002">
        <f t="shared" si="70"/>
        <v>0</v>
      </c>
      <c r="CX78" s="1002">
        <f t="shared" si="70"/>
        <v>0</v>
      </c>
      <c r="CY78" s="1002">
        <f t="shared" si="70"/>
        <v>0</v>
      </c>
      <c r="CZ78" s="1002">
        <f t="shared" si="70"/>
        <v>0</v>
      </c>
      <c r="DA78" s="1030">
        <f t="shared" si="70"/>
        <v>0</v>
      </c>
      <c r="DB78" s="1002">
        <f t="shared" si="70"/>
        <v>0</v>
      </c>
      <c r="DF78" s="1082"/>
      <c r="DG78" s="1082"/>
      <c r="DH78" s="1080"/>
    </row>
    <row r="79" spans="1:112" ht="36" hidden="1" customHeight="1" x14ac:dyDescent="0.25">
      <c r="A79" s="1508"/>
      <c r="B79" s="1493"/>
      <c r="C79" s="1058" t="s">
        <v>4377</v>
      </c>
      <c r="D79" s="1038" t="s">
        <v>4533</v>
      </c>
      <c r="E79" s="1034">
        <v>520</v>
      </c>
      <c r="F79" s="1063" t="s">
        <v>3350</v>
      </c>
      <c r="G79" s="1002">
        <f t="shared" si="60"/>
        <v>10000000</v>
      </c>
      <c r="H79" s="944"/>
      <c r="I79" s="944"/>
      <c r="J79" s="944"/>
      <c r="K79" s="1007">
        <v>10000000</v>
      </c>
      <c r="L79" s="944"/>
      <c r="M79" s="944"/>
      <c r="N79" s="944"/>
      <c r="O79" s="944"/>
      <c r="P79" s="944"/>
      <c r="Q79" s="149"/>
      <c r="R79" s="944"/>
      <c r="S79" s="1007"/>
      <c r="T79" s="944"/>
      <c r="U79" s="944"/>
      <c r="V79" s="944"/>
      <c r="W79" s="944"/>
      <c r="X79" s="944"/>
      <c r="Y79" s="984"/>
      <c r="Z79" s="203"/>
      <c r="AA79" s="1005">
        <f t="shared" si="74"/>
        <v>0</v>
      </c>
      <c r="AB79" s="1002">
        <f t="shared" si="61"/>
        <v>0</v>
      </c>
      <c r="AC79" s="1002"/>
      <c r="AD79" s="1002"/>
      <c r="AE79" s="1002"/>
      <c r="AF79" s="1002"/>
      <c r="AG79" s="1002"/>
      <c r="AH79" s="1002"/>
      <c r="AI79" s="1002"/>
      <c r="AJ79" s="1002"/>
      <c r="AK79" s="1002"/>
      <c r="AL79" s="1002"/>
      <c r="AM79" s="1002"/>
      <c r="AN79" s="1002"/>
      <c r="AO79" s="1002"/>
      <c r="AP79" s="1002"/>
      <c r="AQ79" s="1002"/>
      <c r="AR79" s="1002"/>
      <c r="AS79" s="1002"/>
      <c r="AT79" s="1002"/>
      <c r="AU79" s="1005">
        <f t="shared" si="75"/>
        <v>1</v>
      </c>
      <c r="AV79" s="1002">
        <f t="shared" si="62"/>
        <v>10000000</v>
      </c>
      <c r="AW79" s="1002">
        <f t="shared" si="71"/>
        <v>0</v>
      </c>
      <c r="AX79" s="1002">
        <f t="shared" si="71"/>
        <v>0</v>
      </c>
      <c r="AY79" s="1002">
        <f t="shared" si="71"/>
        <v>0</v>
      </c>
      <c r="AZ79" s="1002">
        <f t="shared" si="77"/>
        <v>10000000</v>
      </c>
      <c r="BA79" s="1002">
        <f t="shared" si="77"/>
        <v>0</v>
      </c>
      <c r="BB79" s="1002">
        <f t="shared" si="77"/>
        <v>0</v>
      </c>
      <c r="BC79" s="1002">
        <f t="shared" si="77"/>
        <v>0</v>
      </c>
      <c r="BD79" s="1002">
        <f t="shared" si="77"/>
        <v>0</v>
      </c>
      <c r="BE79" s="1002">
        <f t="shared" si="77"/>
        <v>0</v>
      </c>
      <c r="BF79" s="1002">
        <f t="shared" si="78"/>
        <v>0</v>
      </c>
      <c r="BG79" s="1002">
        <f t="shared" si="78"/>
        <v>0</v>
      </c>
      <c r="BH79" s="1002">
        <f t="shared" si="78"/>
        <v>0</v>
      </c>
      <c r="BI79" s="1002">
        <f t="shared" si="78"/>
        <v>0</v>
      </c>
      <c r="BJ79" s="1002">
        <f t="shared" si="79"/>
        <v>0</v>
      </c>
      <c r="BK79" s="1002">
        <f t="shared" si="79"/>
        <v>0</v>
      </c>
      <c r="BL79" s="1002"/>
      <c r="BM79" s="1002"/>
      <c r="BN79" s="1002">
        <f t="shared" si="64"/>
        <v>0</v>
      </c>
      <c r="BO79" s="1005">
        <f t="shared" si="76"/>
        <v>0</v>
      </c>
      <c r="BP79" s="1002">
        <f t="shared" si="65"/>
        <v>0</v>
      </c>
      <c r="BQ79" s="1002"/>
      <c r="BR79" s="1002"/>
      <c r="BS79" s="1002"/>
      <c r="BT79" s="1002"/>
      <c r="BU79" s="1002"/>
      <c r="BV79" s="1002"/>
      <c r="BW79" s="1002"/>
      <c r="BX79" s="1002"/>
      <c r="BY79" s="1002"/>
      <c r="BZ79" s="1002"/>
      <c r="CA79" s="1002"/>
      <c r="CB79" s="1002"/>
      <c r="CC79" s="1002"/>
      <c r="CD79" s="1002"/>
      <c r="CE79" s="1002"/>
      <c r="CF79" s="1002"/>
      <c r="CG79" s="1002"/>
      <c r="CH79" s="1002"/>
      <c r="CI79" s="1005">
        <f t="shared" si="66"/>
        <v>1</v>
      </c>
      <c r="CJ79" s="1002">
        <f t="shared" si="67"/>
        <v>10000000</v>
      </c>
      <c r="CK79" s="1002">
        <f t="shared" si="80"/>
        <v>0</v>
      </c>
      <c r="CL79" s="1002">
        <f t="shared" si="80"/>
        <v>0</v>
      </c>
      <c r="CM79" s="1002">
        <f t="shared" si="80"/>
        <v>0</v>
      </c>
      <c r="CN79" s="1002">
        <f t="shared" si="80"/>
        <v>10000000</v>
      </c>
      <c r="CO79" s="1002">
        <f t="shared" si="80"/>
        <v>0</v>
      </c>
      <c r="CP79" s="1002">
        <f>M79-BV79</f>
        <v>0</v>
      </c>
      <c r="CQ79" s="1002">
        <f t="shared" si="72"/>
        <v>0</v>
      </c>
      <c r="CR79" s="1002">
        <f t="shared" si="72"/>
        <v>0</v>
      </c>
      <c r="CS79" s="1002">
        <f>+P79-BY79</f>
        <v>0</v>
      </c>
      <c r="CT79" s="1002">
        <f t="shared" si="69"/>
        <v>0</v>
      </c>
      <c r="CU79" s="1002">
        <f t="shared" si="69"/>
        <v>0</v>
      </c>
      <c r="CV79" s="1002">
        <f t="shared" si="69"/>
        <v>0</v>
      </c>
      <c r="CW79" s="1002">
        <f t="shared" si="70"/>
        <v>0</v>
      </c>
      <c r="CX79" s="1002">
        <f t="shared" si="70"/>
        <v>0</v>
      </c>
      <c r="CY79" s="1002">
        <f t="shared" si="70"/>
        <v>0</v>
      </c>
      <c r="CZ79" s="1002">
        <f t="shared" si="70"/>
        <v>0</v>
      </c>
      <c r="DA79" s="1030">
        <f t="shared" si="70"/>
        <v>0</v>
      </c>
      <c r="DB79" s="1002">
        <f t="shared" si="70"/>
        <v>0</v>
      </c>
      <c r="DF79" s="1082"/>
      <c r="DG79" s="1082"/>
      <c r="DH79" s="1080"/>
    </row>
    <row r="80" spans="1:112" ht="34.5" hidden="1" customHeight="1" x14ac:dyDescent="0.25">
      <c r="A80" s="1508"/>
      <c r="B80" s="1493"/>
      <c r="C80" s="1058" t="s">
        <v>4378</v>
      </c>
      <c r="D80" s="1038" t="s">
        <v>4596</v>
      </c>
      <c r="E80" s="1034">
        <v>520</v>
      </c>
      <c r="F80" s="1063" t="s">
        <v>3350</v>
      </c>
      <c r="G80" s="1002">
        <f t="shared" si="60"/>
        <v>50000000</v>
      </c>
      <c r="H80" s="944"/>
      <c r="I80" s="944"/>
      <c r="J80" s="944"/>
      <c r="K80" s="1002">
        <v>1098558</v>
      </c>
      <c r="L80" s="944"/>
      <c r="M80" s="944"/>
      <c r="N80" s="944"/>
      <c r="O80" s="944"/>
      <c r="P80" s="944"/>
      <c r="Q80" s="149"/>
      <c r="R80" s="944"/>
      <c r="S80" s="1007">
        <v>48901442</v>
      </c>
      <c r="T80" s="944"/>
      <c r="U80" s="944"/>
      <c r="V80" s="944"/>
      <c r="W80" s="944"/>
      <c r="X80" s="944"/>
      <c r="Y80" s="984"/>
      <c r="Z80" s="203"/>
      <c r="AA80" s="1005">
        <f t="shared" si="74"/>
        <v>0</v>
      </c>
      <c r="AB80" s="1002">
        <f t="shared" si="61"/>
        <v>0</v>
      </c>
      <c r="AC80" s="1002"/>
      <c r="AD80" s="1002"/>
      <c r="AE80" s="1002"/>
      <c r="AF80" s="1002"/>
      <c r="AG80" s="1002"/>
      <c r="AH80" s="1002"/>
      <c r="AI80" s="1002"/>
      <c r="AJ80" s="1002"/>
      <c r="AK80" s="1002"/>
      <c r="AL80" s="1002"/>
      <c r="AM80" s="1002"/>
      <c r="AN80" s="1002"/>
      <c r="AO80" s="1002"/>
      <c r="AP80" s="1002"/>
      <c r="AQ80" s="1002"/>
      <c r="AR80" s="1002"/>
      <c r="AS80" s="1002"/>
      <c r="AT80" s="1002"/>
      <c r="AU80" s="1005">
        <f t="shared" si="75"/>
        <v>1</v>
      </c>
      <c r="AV80" s="1002">
        <f t="shared" si="62"/>
        <v>50000000</v>
      </c>
      <c r="AW80" s="1002">
        <f t="shared" si="71"/>
        <v>0</v>
      </c>
      <c r="AX80" s="1002">
        <f t="shared" si="71"/>
        <v>0</v>
      </c>
      <c r="AY80" s="1002">
        <f t="shared" si="71"/>
        <v>0</v>
      </c>
      <c r="AZ80" s="1002">
        <f t="shared" si="77"/>
        <v>1098558</v>
      </c>
      <c r="BA80" s="1002">
        <f t="shared" si="77"/>
        <v>0</v>
      </c>
      <c r="BB80" s="1002">
        <f t="shared" si="77"/>
        <v>0</v>
      </c>
      <c r="BC80" s="1002">
        <f t="shared" si="77"/>
        <v>0</v>
      </c>
      <c r="BD80" s="1002">
        <f t="shared" si="77"/>
        <v>0</v>
      </c>
      <c r="BE80" s="1002">
        <f t="shared" si="77"/>
        <v>0</v>
      </c>
      <c r="BF80" s="1002">
        <f t="shared" si="78"/>
        <v>0</v>
      </c>
      <c r="BG80" s="1002">
        <f t="shared" si="78"/>
        <v>0</v>
      </c>
      <c r="BH80" s="1002">
        <f t="shared" si="78"/>
        <v>48901442</v>
      </c>
      <c r="BI80" s="1002">
        <f t="shared" si="78"/>
        <v>0</v>
      </c>
      <c r="BJ80" s="1002">
        <f t="shared" si="79"/>
        <v>0</v>
      </c>
      <c r="BK80" s="1002">
        <f t="shared" si="79"/>
        <v>0</v>
      </c>
      <c r="BL80" s="1002"/>
      <c r="BM80" s="1002"/>
      <c r="BN80" s="1002">
        <f t="shared" si="64"/>
        <v>0</v>
      </c>
      <c r="BO80" s="1005">
        <f t="shared" si="76"/>
        <v>0</v>
      </c>
      <c r="BP80" s="1002">
        <f t="shared" si="65"/>
        <v>0</v>
      </c>
      <c r="BQ80" s="1002"/>
      <c r="BR80" s="1002"/>
      <c r="BS80" s="1002"/>
      <c r="BT80" s="1002"/>
      <c r="BU80" s="1002"/>
      <c r="BV80" s="1002"/>
      <c r="BW80" s="1002"/>
      <c r="BX80" s="1002"/>
      <c r="BY80" s="1002"/>
      <c r="BZ80" s="1002"/>
      <c r="CA80" s="1002"/>
      <c r="CB80" s="1002"/>
      <c r="CC80" s="1002"/>
      <c r="CD80" s="1002"/>
      <c r="CE80" s="1002"/>
      <c r="CF80" s="1002"/>
      <c r="CG80" s="1002"/>
      <c r="CH80" s="1002"/>
      <c r="CI80" s="1005">
        <f t="shared" si="66"/>
        <v>1</v>
      </c>
      <c r="CJ80" s="1002">
        <f t="shared" si="67"/>
        <v>50000000</v>
      </c>
      <c r="CK80" s="1002">
        <f t="shared" si="80"/>
        <v>0</v>
      </c>
      <c r="CL80" s="1002">
        <f t="shared" si="80"/>
        <v>0</v>
      </c>
      <c r="CM80" s="1002">
        <f t="shared" si="80"/>
        <v>0</v>
      </c>
      <c r="CN80" s="1002">
        <f t="shared" si="80"/>
        <v>1098558</v>
      </c>
      <c r="CO80" s="1002">
        <f t="shared" si="80"/>
        <v>0</v>
      </c>
      <c r="CP80" s="1002">
        <f t="shared" si="80"/>
        <v>0</v>
      </c>
      <c r="CQ80" s="1002">
        <f t="shared" si="72"/>
        <v>0</v>
      </c>
      <c r="CR80" s="1002">
        <f t="shared" si="72"/>
        <v>0</v>
      </c>
      <c r="CS80" s="1002">
        <f t="shared" si="72"/>
        <v>0</v>
      </c>
      <c r="CT80" s="1002">
        <f t="shared" si="69"/>
        <v>0</v>
      </c>
      <c r="CU80" s="1002">
        <f t="shared" si="69"/>
        <v>0</v>
      </c>
      <c r="CV80" s="1002">
        <f t="shared" si="69"/>
        <v>48901442</v>
      </c>
      <c r="CW80" s="1002">
        <f t="shared" si="70"/>
        <v>0</v>
      </c>
      <c r="CX80" s="1002">
        <f t="shared" si="70"/>
        <v>0</v>
      </c>
      <c r="CY80" s="1002">
        <f t="shared" si="70"/>
        <v>0</v>
      </c>
      <c r="CZ80" s="1002">
        <f t="shared" si="70"/>
        <v>0</v>
      </c>
      <c r="DA80" s="1030">
        <f t="shared" si="70"/>
        <v>0</v>
      </c>
      <c r="DB80" s="1002">
        <f t="shared" si="70"/>
        <v>0</v>
      </c>
      <c r="DF80" s="1082"/>
      <c r="DG80" s="1082"/>
      <c r="DH80" s="1080"/>
    </row>
    <row r="81" spans="1:112" ht="34.5" hidden="1" customHeight="1" x14ac:dyDescent="0.25">
      <c r="A81" s="1508"/>
      <c r="B81" s="1494"/>
      <c r="C81" s="1058" t="s">
        <v>4591</v>
      </c>
      <c r="D81" s="1038" t="s">
        <v>4597</v>
      </c>
      <c r="E81" s="1034">
        <v>520</v>
      </c>
      <c r="F81" s="1063" t="s">
        <v>3350</v>
      </c>
      <c r="G81" s="1002">
        <f t="shared" si="60"/>
        <v>10000000</v>
      </c>
      <c r="H81" s="944"/>
      <c r="I81" s="944"/>
      <c r="J81" s="944"/>
      <c r="K81" s="1002">
        <v>10000000</v>
      </c>
      <c r="L81" s="944"/>
      <c r="M81" s="944"/>
      <c r="N81" s="944"/>
      <c r="O81" s="944"/>
      <c r="P81" s="944"/>
      <c r="Q81" s="149"/>
      <c r="R81" s="944"/>
      <c r="S81" s="1007"/>
      <c r="T81" s="944"/>
      <c r="U81" s="944"/>
      <c r="V81" s="944"/>
      <c r="W81" s="944"/>
      <c r="X81" s="944"/>
      <c r="Y81" s="984"/>
      <c r="Z81" s="203"/>
      <c r="AA81" s="1005">
        <f t="shared" si="74"/>
        <v>1</v>
      </c>
      <c r="AB81" s="1002">
        <f t="shared" si="61"/>
        <v>10000000</v>
      </c>
      <c r="AC81" s="1002"/>
      <c r="AD81" s="1002"/>
      <c r="AE81" s="1002"/>
      <c r="AF81" s="1002">
        <f>+'[7]ENERO 2016'!$O$831</f>
        <v>10000000</v>
      </c>
      <c r="AG81" s="1002"/>
      <c r="AH81" s="1002"/>
      <c r="AI81" s="1002"/>
      <c r="AJ81" s="1002"/>
      <c r="AK81" s="1002"/>
      <c r="AL81" s="1002"/>
      <c r="AM81" s="1002"/>
      <c r="AN81" s="1002"/>
      <c r="AO81" s="1002"/>
      <c r="AP81" s="1002"/>
      <c r="AQ81" s="1002"/>
      <c r="AR81" s="1002"/>
      <c r="AS81" s="1002"/>
      <c r="AT81" s="1002"/>
      <c r="AU81" s="1005">
        <f t="shared" si="75"/>
        <v>0</v>
      </c>
      <c r="AV81" s="1002">
        <f t="shared" si="62"/>
        <v>0</v>
      </c>
      <c r="AW81" s="1002">
        <f t="shared" si="71"/>
        <v>0</v>
      </c>
      <c r="AX81" s="1002">
        <f t="shared" si="71"/>
        <v>0</v>
      </c>
      <c r="AY81" s="1002">
        <f t="shared" si="71"/>
        <v>0</v>
      </c>
      <c r="AZ81" s="1002">
        <f t="shared" si="77"/>
        <v>0</v>
      </c>
      <c r="BA81" s="1002">
        <f t="shared" si="77"/>
        <v>0</v>
      </c>
      <c r="BB81" s="1002">
        <f t="shared" si="77"/>
        <v>0</v>
      </c>
      <c r="BC81" s="1002">
        <f t="shared" si="77"/>
        <v>0</v>
      </c>
      <c r="BD81" s="1002">
        <f t="shared" si="77"/>
        <v>0</v>
      </c>
      <c r="BE81" s="1002">
        <f t="shared" si="77"/>
        <v>0</v>
      </c>
      <c r="BF81" s="1002">
        <f t="shared" si="78"/>
        <v>0</v>
      </c>
      <c r="BG81" s="1002">
        <f t="shared" si="78"/>
        <v>0</v>
      </c>
      <c r="BH81" s="1002">
        <f t="shared" si="78"/>
        <v>0</v>
      </c>
      <c r="BI81" s="1002">
        <f t="shared" si="78"/>
        <v>0</v>
      </c>
      <c r="BJ81" s="1002">
        <f t="shared" si="79"/>
        <v>0</v>
      </c>
      <c r="BK81" s="1002">
        <f t="shared" si="79"/>
        <v>0</v>
      </c>
      <c r="BL81" s="1002">
        <f t="shared" si="79"/>
        <v>0</v>
      </c>
      <c r="BM81" s="1002">
        <f t="shared" si="79"/>
        <v>0</v>
      </c>
      <c r="BN81" s="1002">
        <f t="shared" si="64"/>
        <v>0</v>
      </c>
      <c r="BO81" s="1005">
        <f t="shared" si="76"/>
        <v>0</v>
      </c>
      <c r="BP81" s="1002">
        <f t="shared" si="65"/>
        <v>0</v>
      </c>
      <c r="BQ81" s="1002"/>
      <c r="BR81" s="1002"/>
      <c r="BS81" s="1002"/>
      <c r="BT81" s="1002"/>
      <c r="BU81" s="1002"/>
      <c r="BV81" s="1002"/>
      <c r="BW81" s="1002"/>
      <c r="BX81" s="1002"/>
      <c r="BY81" s="1002"/>
      <c r="BZ81" s="1002"/>
      <c r="CA81" s="1002"/>
      <c r="CB81" s="1002"/>
      <c r="CC81" s="1002"/>
      <c r="CD81" s="1002"/>
      <c r="CE81" s="1002"/>
      <c r="CF81" s="1002"/>
      <c r="CG81" s="1002"/>
      <c r="CH81" s="1002"/>
      <c r="CI81" s="1005">
        <f t="shared" si="66"/>
        <v>1</v>
      </c>
      <c r="CJ81" s="1002">
        <f t="shared" si="67"/>
        <v>10000000</v>
      </c>
      <c r="CK81" s="1002">
        <f t="shared" si="80"/>
        <v>0</v>
      </c>
      <c r="CL81" s="1002">
        <f t="shared" si="80"/>
        <v>0</v>
      </c>
      <c r="CM81" s="1002">
        <f t="shared" si="80"/>
        <v>0</v>
      </c>
      <c r="CN81" s="1002">
        <f t="shared" si="80"/>
        <v>10000000</v>
      </c>
      <c r="CO81" s="1002">
        <f t="shared" si="80"/>
        <v>0</v>
      </c>
      <c r="CP81" s="1002">
        <f t="shared" si="80"/>
        <v>0</v>
      </c>
      <c r="CQ81" s="1002">
        <f t="shared" si="80"/>
        <v>0</v>
      </c>
      <c r="CR81" s="1002">
        <f t="shared" si="80"/>
        <v>0</v>
      </c>
      <c r="CS81" s="1002">
        <f t="shared" si="80"/>
        <v>0</v>
      </c>
      <c r="CT81" s="1002">
        <f t="shared" si="69"/>
        <v>0</v>
      </c>
      <c r="CU81" s="1002">
        <f t="shared" si="69"/>
        <v>0</v>
      </c>
      <c r="CV81" s="1002">
        <f t="shared" si="69"/>
        <v>0</v>
      </c>
      <c r="CW81" s="1002">
        <f t="shared" si="69"/>
        <v>0</v>
      </c>
      <c r="CX81" s="1002">
        <f t="shared" si="69"/>
        <v>0</v>
      </c>
      <c r="CY81" s="1002">
        <f t="shared" si="69"/>
        <v>0</v>
      </c>
      <c r="CZ81" s="1002">
        <f t="shared" si="69"/>
        <v>0</v>
      </c>
      <c r="DA81" s="1002">
        <f t="shared" si="69"/>
        <v>0</v>
      </c>
      <c r="DB81" s="1002">
        <f t="shared" si="69"/>
        <v>0</v>
      </c>
      <c r="DF81" s="1082"/>
      <c r="DG81" s="1082"/>
      <c r="DH81" s="1080"/>
    </row>
    <row r="82" spans="1:112" s="203" customFormat="1" ht="49.5" hidden="1" customHeight="1" x14ac:dyDescent="0.25">
      <c r="A82" s="1508" t="s">
        <v>4466</v>
      </c>
      <c r="B82" s="1492" t="s">
        <v>4324</v>
      </c>
      <c r="C82" s="1036" t="s">
        <v>4379</v>
      </c>
      <c r="D82" s="1008" t="s">
        <v>4535</v>
      </c>
      <c r="E82" s="1067">
        <v>520</v>
      </c>
      <c r="F82" s="1063" t="s">
        <v>3350</v>
      </c>
      <c r="G82" s="1030">
        <f t="shared" si="60"/>
        <v>6000000</v>
      </c>
      <c r="H82" s="149"/>
      <c r="I82" s="149"/>
      <c r="J82" s="149"/>
      <c r="K82" s="1030">
        <v>6000000</v>
      </c>
      <c r="L82" s="149"/>
      <c r="M82" s="149"/>
      <c r="N82" s="149"/>
      <c r="O82" s="149"/>
      <c r="P82" s="149"/>
      <c r="Q82" s="149"/>
      <c r="R82" s="149"/>
      <c r="S82" s="1007"/>
      <c r="T82" s="1030"/>
      <c r="U82" s="1030"/>
      <c r="V82" s="1030"/>
      <c r="W82" s="1030"/>
      <c r="X82" s="1030"/>
      <c r="Y82" s="1030"/>
      <c r="AA82" s="1031">
        <f t="shared" si="74"/>
        <v>0</v>
      </c>
      <c r="AB82" s="1030">
        <f t="shared" si="61"/>
        <v>0</v>
      </c>
      <c r="AC82" s="1030"/>
      <c r="AD82" s="1030"/>
      <c r="AE82" s="1030"/>
      <c r="AF82" s="1030"/>
      <c r="AG82" s="1030"/>
      <c r="AH82" s="1030"/>
      <c r="AI82" s="1030"/>
      <c r="AJ82" s="1030"/>
      <c r="AK82" s="1030"/>
      <c r="AL82" s="1030"/>
      <c r="AM82" s="1030"/>
      <c r="AN82" s="1030"/>
      <c r="AO82" s="1030"/>
      <c r="AP82" s="1030"/>
      <c r="AQ82" s="1030"/>
      <c r="AR82" s="1030"/>
      <c r="AS82" s="1030"/>
      <c r="AT82" s="1030"/>
      <c r="AU82" s="1031">
        <f t="shared" si="75"/>
        <v>1</v>
      </c>
      <c r="AV82" s="1030">
        <f t="shared" si="62"/>
        <v>6000000</v>
      </c>
      <c r="AW82" s="1030">
        <f t="shared" si="71"/>
        <v>0</v>
      </c>
      <c r="AX82" s="1030">
        <f t="shared" si="71"/>
        <v>0</v>
      </c>
      <c r="AY82" s="1002">
        <f t="shared" si="71"/>
        <v>0</v>
      </c>
      <c r="AZ82" s="1030">
        <f t="shared" si="77"/>
        <v>6000000</v>
      </c>
      <c r="BA82" s="1030">
        <f t="shared" si="77"/>
        <v>0</v>
      </c>
      <c r="BB82" s="1002">
        <f t="shared" si="77"/>
        <v>0</v>
      </c>
      <c r="BC82" s="1030">
        <f t="shared" si="77"/>
        <v>0</v>
      </c>
      <c r="BD82" s="1030">
        <f t="shared" si="77"/>
        <v>0</v>
      </c>
      <c r="BE82" s="1002">
        <f>+P82-AK82</f>
        <v>0</v>
      </c>
      <c r="BF82" s="1030">
        <f t="shared" si="78"/>
        <v>0</v>
      </c>
      <c r="BG82" s="1030">
        <f t="shared" si="78"/>
        <v>0</v>
      </c>
      <c r="BH82" s="1030">
        <f t="shared" si="78"/>
        <v>0</v>
      </c>
      <c r="BI82" s="1030">
        <f t="shared" si="78"/>
        <v>0</v>
      </c>
      <c r="BJ82" s="1030">
        <f t="shared" si="79"/>
        <v>0</v>
      </c>
      <c r="BK82" s="1030">
        <f t="shared" si="79"/>
        <v>0</v>
      </c>
      <c r="BL82" s="1030"/>
      <c r="BM82" s="1030"/>
      <c r="BN82" s="1030">
        <f t="shared" si="64"/>
        <v>0</v>
      </c>
      <c r="BO82" s="1031">
        <f t="shared" si="76"/>
        <v>0</v>
      </c>
      <c r="BP82" s="1030">
        <f t="shared" si="65"/>
        <v>0</v>
      </c>
      <c r="BQ82" s="1030"/>
      <c r="BR82" s="1030"/>
      <c r="BS82" s="1030"/>
      <c r="BT82" s="1030"/>
      <c r="BU82" s="1030"/>
      <c r="BV82" s="1030"/>
      <c r="BW82" s="1030"/>
      <c r="BX82" s="1030"/>
      <c r="BY82" s="1030"/>
      <c r="BZ82" s="1030"/>
      <c r="CA82" s="1030"/>
      <c r="CB82" s="1030"/>
      <c r="CC82" s="1030"/>
      <c r="CD82" s="1030"/>
      <c r="CE82" s="1030"/>
      <c r="CF82" s="1030"/>
      <c r="CG82" s="1030"/>
      <c r="CH82" s="1030"/>
      <c r="CI82" s="1031">
        <f t="shared" si="66"/>
        <v>1</v>
      </c>
      <c r="CJ82" s="1030">
        <f t="shared" si="67"/>
        <v>6000000</v>
      </c>
      <c r="CK82" s="1002">
        <f t="shared" si="80"/>
        <v>0</v>
      </c>
      <c r="CL82" s="1030">
        <f t="shared" si="80"/>
        <v>0</v>
      </c>
      <c r="CM82" s="1002">
        <f t="shared" si="80"/>
        <v>0</v>
      </c>
      <c r="CN82" s="1030">
        <f t="shared" si="80"/>
        <v>6000000</v>
      </c>
      <c r="CO82" s="1030">
        <f t="shared" si="80"/>
        <v>0</v>
      </c>
      <c r="CP82" s="1002">
        <f t="shared" si="80"/>
        <v>0</v>
      </c>
      <c r="CQ82" s="1030">
        <f t="shared" si="72"/>
        <v>0</v>
      </c>
      <c r="CR82" s="1030">
        <f t="shared" si="72"/>
        <v>0</v>
      </c>
      <c r="CS82" s="1002">
        <f t="shared" si="72"/>
        <v>0</v>
      </c>
      <c r="CT82" s="1030">
        <f t="shared" si="69"/>
        <v>0</v>
      </c>
      <c r="CU82" s="1030">
        <f t="shared" si="69"/>
        <v>0</v>
      </c>
      <c r="CV82" s="1030">
        <f t="shared" si="69"/>
        <v>0</v>
      </c>
      <c r="CW82" s="1030">
        <f t="shared" si="70"/>
        <v>0</v>
      </c>
      <c r="CX82" s="1030">
        <f t="shared" si="70"/>
        <v>0</v>
      </c>
      <c r="CY82" s="1030">
        <f t="shared" si="70"/>
        <v>0</v>
      </c>
      <c r="CZ82" s="1030">
        <f t="shared" si="70"/>
        <v>0</v>
      </c>
      <c r="DA82" s="1030">
        <f>+X82-CG82</f>
        <v>0</v>
      </c>
      <c r="DB82" s="1030">
        <f t="shared" si="70"/>
        <v>0</v>
      </c>
      <c r="DF82" s="1082"/>
      <c r="DG82" s="1082"/>
      <c r="DH82" s="1080"/>
    </row>
    <row r="83" spans="1:112" s="203" customFormat="1" ht="64.5" hidden="1" customHeight="1" x14ac:dyDescent="0.25">
      <c r="A83" s="1508"/>
      <c r="B83" s="1494"/>
      <c r="C83" s="1036" t="s">
        <v>4534</v>
      </c>
      <c r="D83" s="1008" t="s">
        <v>4536</v>
      </c>
      <c r="E83" s="1067">
        <v>520</v>
      </c>
      <c r="F83" s="1063" t="s">
        <v>3350</v>
      </c>
      <c r="G83" s="1030">
        <f t="shared" si="60"/>
        <v>6000000</v>
      </c>
      <c r="H83" s="149"/>
      <c r="I83" s="149"/>
      <c r="J83" s="149"/>
      <c r="K83" s="1032">
        <v>6000000</v>
      </c>
      <c r="L83" s="149"/>
      <c r="M83" s="149"/>
      <c r="N83" s="149"/>
      <c r="O83" s="149"/>
      <c r="P83" s="149"/>
      <c r="Q83" s="149"/>
      <c r="R83" s="149"/>
      <c r="S83" s="1007"/>
      <c r="T83" s="1030"/>
      <c r="U83" s="1030"/>
      <c r="V83" s="1030"/>
      <c r="W83" s="1030"/>
      <c r="X83" s="1030"/>
      <c r="Y83" s="1030"/>
      <c r="AA83" s="1031">
        <f t="shared" si="74"/>
        <v>0</v>
      </c>
      <c r="AB83" s="1030">
        <f t="shared" si="61"/>
        <v>0</v>
      </c>
      <c r="AC83" s="1030"/>
      <c r="AD83" s="1030"/>
      <c r="AE83" s="1030"/>
      <c r="AF83" s="1030"/>
      <c r="AG83" s="1030"/>
      <c r="AH83" s="1030"/>
      <c r="AI83" s="1030"/>
      <c r="AJ83" s="1030"/>
      <c r="AK83" s="1030"/>
      <c r="AL83" s="1030"/>
      <c r="AM83" s="1030"/>
      <c r="AN83" s="1030"/>
      <c r="AO83" s="1030"/>
      <c r="AP83" s="1030"/>
      <c r="AQ83" s="1030"/>
      <c r="AR83" s="1030"/>
      <c r="AS83" s="1030"/>
      <c r="AT83" s="1030"/>
      <c r="AU83" s="1031">
        <f t="shared" si="75"/>
        <v>1</v>
      </c>
      <c r="AV83" s="1030">
        <f t="shared" si="62"/>
        <v>6000000</v>
      </c>
      <c r="AW83" s="1030">
        <f t="shared" si="71"/>
        <v>0</v>
      </c>
      <c r="AX83" s="1030">
        <f t="shared" si="71"/>
        <v>0</v>
      </c>
      <c r="AY83" s="1002">
        <f t="shared" si="71"/>
        <v>0</v>
      </c>
      <c r="AZ83" s="1030">
        <f t="shared" si="77"/>
        <v>6000000</v>
      </c>
      <c r="BA83" s="1030">
        <f t="shared" si="77"/>
        <v>0</v>
      </c>
      <c r="BB83" s="1002">
        <f t="shared" si="77"/>
        <v>0</v>
      </c>
      <c r="BC83" s="1030">
        <f t="shared" si="77"/>
        <v>0</v>
      </c>
      <c r="BD83" s="1030">
        <f t="shared" si="77"/>
        <v>0</v>
      </c>
      <c r="BE83" s="1002">
        <f t="shared" si="77"/>
        <v>0</v>
      </c>
      <c r="BF83" s="1030">
        <f>+Q83-AL83</f>
        <v>0</v>
      </c>
      <c r="BG83" s="1030">
        <f t="shared" si="78"/>
        <v>0</v>
      </c>
      <c r="BH83" s="1030">
        <f t="shared" si="78"/>
        <v>0</v>
      </c>
      <c r="BI83" s="1030">
        <f t="shared" si="78"/>
        <v>0</v>
      </c>
      <c r="BJ83" s="1030">
        <f t="shared" si="78"/>
        <v>0</v>
      </c>
      <c r="BK83" s="1030">
        <f t="shared" si="78"/>
        <v>0</v>
      </c>
      <c r="BL83" s="1030">
        <f t="shared" si="78"/>
        <v>0</v>
      </c>
      <c r="BM83" s="1030">
        <f t="shared" si="78"/>
        <v>0</v>
      </c>
      <c r="BN83" s="1030">
        <f t="shared" si="78"/>
        <v>0</v>
      </c>
      <c r="BO83" s="1031">
        <f t="shared" si="76"/>
        <v>0</v>
      </c>
      <c r="BP83" s="1030">
        <f t="shared" si="65"/>
        <v>0</v>
      </c>
      <c r="BQ83" s="1030"/>
      <c r="BR83" s="1030"/>
      <c r="BS83" s="1030"/>
      <c r="BT83" s="1030"/>
      <c r="BU83" s="1030"/>
      <c r="BV83" s="1030"/>
      <c r="BW83" s="1030"/>
      <c r="BX83" s="1030"/>
      <c r="BY83" s="1030"/>
      <c r="BZ83" s="1030"/>
      <c r="CA83" s="1030"/>
      <c r="CB83" s="1030"/>
      <c r="CC83" s="1030"/>
      <c r="CD83" s="1030"/>
      <c r="CE83" s="1030"/>
      <c r="CF83" s="1030"/>
      <c r="CG83" s="1030"/>
      <c r="CH83" s="1030"/>
      <c r="CI83" s="1031">
        <f t="shared" si="66"/>
        <v>1</v>
      </c>
      <c r="CJ83" s="1030">
        <f t="shared" si="67"/>
        <v>6000000</v>
      </c>
      <c r="CK83" s="1002">
        <f t="shared" si="80"/>
        <v>0</v>
      </c>
      <c r="CL83" s="1030">
        <f t="shared" si="80"/>
        <v>0</v>
      </c>
      <c r="CM83" s="1002">
        <f t="shared" si="80"/>
        <v>0</v>
      </c>
      <c r="CN83" s="1030">
        <f>K83-BT83</f>
        <v>6000000</v>
      </c>
      <c r="CO83" s="1030">
        <f t="shared" si="80"/>
        <v>0</v>
      </c>
      <c r="CP83" s="1002">
        <f t="shared" si="80"/>
        <v>0</v>
      </c>
      <c r="CQ83" s="1030">
        <f t="shared" ref="CQ83:DB88" si="81">+N83-BW83</f>
        <v>0</v>
      </c>
      <c r="CR83" s="1030">
        <f t="shared" si="81"/>
        <v>0</v>
      </c>
      <c r="CS83" s="1002">
        <f t="shared" si="81"/>
        <v>0</v>
      </c>
      <c r="CT83" s="1030">
        <f t="shared" ref="CT83:DB87" si="82">Q83-BZ83</f>
        <v>0</v>
      </c>
      <c r="CU83" s="1030">
        <f t="shared" si="82"/>
        <v>0</v>
      </c>
      <c r="CV83" s="1030">
        <f t="shared" si="82"/>
        <v>0</v>
      </c>
      <c r="CW83" s="1030">
        <f t="shared" si="82"/>
        <v>0</v>
      </c>
      <c r="CX83" s="1030">
        <f t="shared" si="82"/>
        <v>0</v>
      </c>
      <c r="CY83" s="1030">
        <f t="shared" si="82"/>
        <v>0</v>
      </c>
      <c r="CZ83" s="1030">
        <f t="shared" si="82"/>
        <v>0</v>
      </c>
      <c r="DA83" s="1030">
        <f t="shared" si="82"/>
        <v>0</v>
      </c>
      <c r="DB83" s="1030">
        <f t="shared" si="82"/>
        <v>0</v>
      </c>
      <c r="DF83" s="1082"/>
      <c r="DG83" s="1082"/>
      <c r="DH83" s="1080"/>
    </row>
    <row r="84" spans="1:112" ht="33" hidden="1" customHeight="1" x14ac:dyDescent="0.25">
      <c r="A84" s="1508"/>
      <c r="B84" s="1492" t="s">
        <v>4325</v>
      </c>
      <c r="C84" s="1058" t="s">
        <v>4380</v>
      </c>
      <c r="D84" s="1008" t="s">
        <v>4608</v>
      </c>
      <c r="E84" s="1034">
        <v>520</v>
      </c>
      <c r="F84" s="1063" t="s">
        <v>3350</v>
      </c>
      <c r="G84" s="1002">
        <f t="shared" si="60"/>
        <v>33106800</v>
      </c>
      <c r="H84" s="944"/>
      <c r="I84" s="1002"/>
      <c r="J84" s="1002"/>
      <c r="K84" s="1032">
        <v>33106800</v>
      </c>
      <c r="L84" s="944"/>
      <c r="M84" s="944"/>
      <c r="N84" s="944"/>
      <c r="O84" s="944"/>
      <c r="P84" s="944"/>
      <c r="Q84" s="149"/>
      <c r="R84" s="944"/>
      <c r="S84" s="1007"/>
      <c r="T84" s="1002"/>
      <c r="U84" s="1002"/>
      <c r="V84" s="1002"/>
      <c r="W84" s="1002"/>
      <c r="X84" s="1002"/>
      <c r="Y84" s="1002"/>
      <c r="Z84" s="203"/>
      <c r="AA84" s="1005">
        <f t="shared" si="74"/>
        <v>1</v>
      </c>
      <c r="AB84" s="1002">
        <f t="shared" si="61"/>
        <v>33106800</v>
      </c>
      <c r="AC84" s="1002"/>
      <c r="AD84" s="1002"/>
      <c r="AE84" s="1002"/>
      <c r="AF84" s="1002">
        <f>+'[7]ENERO 2016'!$O$848</f>
        <v>33106800</v>
      </c>
      <c r="AG84" s="1002"/>
      <c r="AH84" s="1002"/>
      <c r="AI84" s="1002"/>
      <c r="AJ84" s="1002"/>
      <c r="AK84" s="1002"/>
      <c r="AL84" s="1002"/>
      <c r="AM84" s="1002"/>
      <c r="AN84" s="1002"/>
      <c r="AO84" s="1002"/>
      <c r="AP84" s="1002"/>
      <c r="AQ84" s="1002"/>
      <c r="AR84" s="1002"/>
      <c r="AS84" s="1002"/>
      <c r="AT84" s="1002"/>
      <c r="AU84" s="1005">
        <f t="shared" si="75"/>
        <v>0</v>
      </c>
      <c r="AV84" s="1002">
        <f t="shared" si="62"/>
        <v>0</v>
      </c>
      <c r="AW84" s="1002">
        <f t="shared" si="71"/>
        <v>0</v>
      </c>
      <c r="AX84" s="1002">
        <f t="shared" si="71"/>
        <v>0</v>
      </c>
      <c r="AY84" s="1002">
        <f t="shared" si="71"/>
        <v>0</v>
      </c>
      <c r="AZ84" s="1002">
        <f t="shared" si="77"/>
        <v>0</v>
      </c>
      <c r="BA84" s="1002">
        <f t="shared" si="77"/>
        <v>0</v>
      </c>
      <c r="BB84" s="1002">
        <f t="shared" si="77"/>
        <v>0</v>
      </c>
      <c r="BC84" s="1030">
        <f t="shared" si="77"/>
        <v>0</v>
      </c>
      <c r="BD84" s="1002">
        <f t="shared" si="77"/>
        <v>0</v>
      </c>
      <c r="BE84" s="1002">
        <f t="shared" si="77"/>
        <v>0</v>
      </c>
      <c r="BF84" s="1002">
        <f>+Q84-AL84</f>
        <v>0</v>
      </c>
      <c r="BG84" s="1002">
        <f t="shared" si="78"/>
        <v>0</v>
      </c>
      <c r="BH84" s="1002">
        <f t="shared" si="78"/>
        <v>0</v>
      </c>
      <c r="BI84" s="1002">
        <f t="shared" si="78"/>
        <v>0</v>
      </c>
      <c r="BJ84" s="1002">
        <f t="shared" si="78"/>
        <v>0</v>
      </c>
      <c r="BK84" s="1002">
        <f t="shared" si="78"/>
        <v>0</v>
      </c>
      <c r="BL84" s="1002"/>
      <c r="BM84" s="1002"/>
      <c r="BN84" s="1002">
        <f>+Y84-AT84</f>
        <v>0</v>
      </c>
      <c r="BO84" s="1005">
        <f t="shared" si="76"/>
        <v>0</v>
      </c>
      <c r="BP84" s="1002">
        <f t="shared" si="65"/>
        <v>0</v>
      </c>
      <c r="BQ84" s="1002"/>
      <c r="BR84" s="1002"/>
      <c r="BS84" s="1002"/>
      <c r="BT84" s="1002"/>
      <c r="BU84" s="1002"/>
      <c r="BV84" s="1002"/>
      <c r="BW84" s="1002"/>
      <c r="BX84" s="1002"/>
      <c r="BY84" s="1002"/>
      <c r="BZ84" s="1002"/>
      <c r="CA84" s="1002"/>
      <c r="CB84" s="1002"/>
      <c r="CC84" s="1002"/>
      <c r="CD84" s="1002"/>
      <c r="CE84" s="1002"/>
      <c r="CF84" s="1002"/>
      <c r="CG84" s="1002"/>
      <c r="CH84" s="1002"/>
      <c r="CI84" s="1031">
        <f t="shared" si="66"/>
        <v>1</v>
      </c>
      <c r="CJ84" s="1030">
        <f t="shared" si="67"/>
        <v>33106800</v>
      </c>
      <c r="CK84" s="1002">
        <f t="shared" si="80"/>
        <v>0</v>
      </c>
      <c r="CL84" s="1030">
        <f t="shared" si="80"/>
        <v>0</v>
      </c>
      <c r="CM84" s="1002">
        <f t="shared" si="80"/>
        <v>0</v>
      </c>
      <c r="CN84" s="1002">
        <f>K84-BT84</f>
        <v>33106800</v>
      </c>
      <c r="CO84" s="1030">
        <f t="shared" si="80"/>
        <v>0</v>
      </c>
      <c r="CP84" s="1002">
        <f t="shared" si="80"/>
        <v>0</v>
      </c>
      <c r="CQ84" s="1030">
        <f t="shared" si="81"/>
        <v>0</v>
      </c>
      <c r="CR84" s="1030">
        <f t="shared" si="81"/>
        <v>0</v>
      </c>
      <c r="CS84" s="1002">
        <f t="shared" si="81"/>
        <v>0</v>
      </c>
      <c r="CT84" s="1030">
        <f t="shared" si="82"/>
        <v>0</v>
      </c>
      <c r="CU84" s="1002">
        <f t="shared" si="82"/>
        <v>0</v>
      </c>
      <c r="CV84" s="1002">
        <f t="shared" si="82"/>
        <v>0</v>
      </c>
      <c r="CW84" s="1002">
        <f t="shared" ref="CW84:CZ86" si="83">+T84-CC84</f>
        <v>0</v>
      </c>
      <c r="CX84" s="1002">
        <f t="shared" si="83"/>
        <v>0</v>
      </c>
      <c r="CY84" s="1002">
        <f t="shared" si="83"/>
        <v>0</v>
      </c>
      <c r="CZ84" s="1002">
        <f t="shared" si="83"/>
        <v>0</v>
      </c>
      <c r="DA84" s="1030">
        <f t="shared" si="82"/>
        <v>0</v>
      </c>
      <c r="DB84" s="1002">
        <f>+Y84-CH84</f>
        <v>0</v>
      </c>
      <c r="DF84" s="1082"/>
      <c r="DG84" s="1082"/>
      <c r="DH84" s="1080"/>
    </row>
    <row r="85" spans="1:112" ht="27.75" hidden="1" customHeight="1" x14ac:dyDescent="0.25">
      <c r="A85" s="1508"/>
      <c r="B85" s="1493"/>
      <c r="C85" s="1058" t="s">
        <v>4381</v>
      </c>
      <c r="D85" s="1008" t="s">
        <v>4539</v>
      </c>
      <c r="E85" s="1034">
        <v>520</v>
      </c>
      <c r="F85" s="1063" t="s">
        <v>3350</v>
      </c>
      <c r="G85" s="1002">
        <f t="shared" si="60"/>
        <v>15184000</v>
      </c>
      <c r="H85" s="944"/>
      <c r="I85" s="1002"/>
      <c r="J85" s="1002"/>
      <c r="K85" s="1032">
        <v>15184000</v>
      </c>
      <c r="L85" s="944"/>
      <c r="M85" s="944"/>
      <c r="N85" s="944"/>
      <c r="O85" s="944"/>
      <c r="P85" s="944"/>
      <c r="Q85" s="149"/>
      <c r="R85" s="944"/>
      <c r="S85" s="1007"/>
      <c r="T85" s="1002"/>
      <c r="U85" s="1002"/>
      <c r="V85" s="1002"/>
      <c r="W85" s="1002"/>
      <c r="X85" s="1002"/>
      <c r="Y85" s="1002"/>
      <c r="Z85" s="203"/>
      <c r="AA85" s="1005">
        <f t="shared" si="74"/>
        <v>1</v>
      </c>
      <c r="AB85" s="1002">
        <f t="shared" si="61"/>
        <v>15184000</v>
      </c>
      <c r="AC85" s="1002"/>
      <c r="AD85" s="1002"/>
      <c r="AE85" s="1002"/>
      <c r="AF85" s="1002">
        <f>+'[7]ENERO 2016'!$O$854</f>
        <v>15184000</v>
      </c>
      <c r="AG85" s="1002"/>
      <c r="AH85" s="1002"/>
      <c r="AI85" s="1002"/>
      <c r="AJ85" s="1002"/>
      <c r="AK85" s="1002"/>
      <c r="AL85" s="1002"/>
      <c r="AM85" s="1002"/>
      <c r="AN85" s="1002"/>
      <c r="AO85" s="1002"/>
      <c r="AP85" s="1002"/>
      <c r="AQ85" s="1002"/>
      <c r="AR85" s="1002"/>
      <c r="AS85" s="1002"/>
      <c r="AT85" s="1002"/>
      <c r="AU85" s="1005">
        <f t="shared" si="75"/>
        <v>0</v>
      </c>
      <c r="AV85" s="1002">
        <f t="shared" si="62"/>
        <v>0</v>
      </c>
      <c r="AW85" s="1002">
        <f t="shared" si="71"/>
        <v>0</v>
      </c>
      <c r="AX85" s="1002">
        <f t="shared" si="71"/>
        <v>0</v>
      </c>
      <c r="AY85" s="1002">
        <f t="shared" si="71"/>
        <v>0</v>
      </c>
      <c r="AZ85" s="1002">
        <f t="shared" si="77"/>
        <v>0</v>
      </c>
      <c r="BA85" s="1002">
        <f t="shared" si="77"/>
        <v>0</v>
      </c>
      <c r="BB85" s="1002">
        <f t="shared" si="77"/>
        <v>0</v>
      </c>
      <c r="BC85" s="1030">
        <f t="shared" si="77"/>
        <v>0</v>
      </c>
      <c r="BD85" s="1002">
        <f t="shared" si="77"/>
        <v>0</v>
      </c>
      <c r="BE85" s="1002">
        <f t="shared" si="77"/>
        <v>0</v>
      </c>
      <c r="BF85" s="1002">
        <f>+Q85-AL85</f>
        <v>0</v>
      </c>
      <c r="BG85" s="1002">
        <f t="shared" si="78"/>
        <v>0</v>
      </c>
      <c r="BH85" s="1002">
        <f t="shared" si="78"/>
        <v>0</v>
      </c>
      <c r="BI85" s="1002">
        <f t="shared" si="78"/>
        <v>0</v>
      </c>
      <c r="BJ85" s="1002">
        <f t="shared" si="78"/>
        <v>0</v>
      </c>
      <c r="BK85" s="1002">
        <f t="shared" si="78"/>
        <v>0</v>
      </c>
      <c r="BL85" s="1002"/>
      <c r="BM85" s="1002"/>
      <c r="BN85" s="1002">
        <f>+Y85-AT85</f>
        <v>0</v>
      </c>
      <c r="BO85" s="1005">
        <f t="shared" si="76"/>
        <v>0</v>
      </c>
      <c r="BP85" s="1002">
        <f t="shared" si="65"/>
        <v>0</v>
      </c>
      <c r="BQ85" s="1002"/>
      <c r="BR85" s="1002"/>
      <c r="BS85" s="1002"/>
      <c r="BT85" s="1002"/>
      <c r="BU85" s="1002"/>
      <c r="BV85" s="1002"/>
      <c r="BW85" s="1002"/>
      <c r="BX85" s="1002"/>
      <c r="BY85" s="1002"/>
      <c r="BZ85" s="1002"/>
      <c r="CA85" s="1002"/>
      <c r="CB85" s="1002"/>
      <c r="CC85" s="1002"/>
      <c r="CD85" s="1002"/>
      <c r="CE85" s="1002"/>
      <c r="CF85" s="1002"/>
      <c r="CG85" s="1002"/>
      <c r="CH85" s="1002"/>
      <c r="CI85" s="1031">
        <f t="shared" si="66"/>
        <v>1</v>
      </c>
      <c r="CJ85" s="1030">
        <f t="shared" si="67"/>
        <v>15184000</v>
      </c>
      <c r="CK85" s="1002">
        <f t="shared" si="80"/>
        <v>0</v>
      </c>
      <c r="CL85" s="1030">
        <f t="shared" si="80"/>
        <v>0</v>
      </c>
      <c r="CM85" s="1002">
        <f t="shared" si="80"/>
        <v>0</v>
      </c>
      <c r="CN85" s="1002">
        <f>K85-BT85</f>
        <v>15184000</v>
      </c>
      <c r="CO85" s="1030">
        <f t="shared" si="80"/>
        <v>0</v>
      </c>
      <c r="CP85" s="1002">
        <f t="shared" si="80"/>
        <v>0</v>
      </c>
      <c r="CQ85" s="1030">
        <f t="shared" si="81"/>
        <v>0</v>
      </c>
      <c r="CR85" s="1030">
        <f t="shared" si="81"/>
        <v>0</v>
      </c>
      <c r="CS85" s="1002">
        <f t="shared" si="81"/>
        <v>0</v>
      </c>
      <c r="CT85" s="1030">
        <f t="shared" si="82"/>
        <v>0</v>
      </c>
      <c r="CU85" s="1002">
        <f t="shared" si="82"/>
        <v>0</v>
      </c>
      <c r="CV85" s="1002">
        <f t="shared" si="82"/>
        <v>0</v>
      </c>
      <c r="CW85" s="1002">
        <f t="shared" si="83"/>
        <v>0</v>
      </c>
      <c r="CX85" s="1002">
        <f t="shared" si="83"/>
        <v>0</v>
      </c>
      <c r="CY85" s="1002">
        <f t="shared" si="83"/>
        <v>0</v>
      </c>
      <c r="CZ85" s="1002">
        <f t="shared" si="83"/>
        <v>0</v>
      </c>
      <c r="DA85" s="1030">
        <f t="shared" si="82"/>
        <v>0</v>
      </c>
      <c r="DB85" s="1002">
        <f>+Y85-CH85</f>
        <v>0</v>
      </c>
      <c r="DF85" s="1082"/>
      <c r="DG85" s="1082"/>
      <c r="DH85" s="1080"/>
    </row>
    <row r="86" spans="1:112" ht="49.5" hidden="1" customHeight="1" x14ac:dyDescent="0.25">
      <c r="A86" s="1508"/>
      <c r="B86" s="1493"/>
      <c r="C86" s="1058" t="s">
        <v>4382</v>
      </c>
      <c r="D86" s="1008" t="s">
        <v>4609</v>
      </c>
      <c r="E86" s="1034">
        <v>520</v>
      </c>
      <c r="F86" s="1063" t="s">
        <v>3350</v>
      </c>
      <c r="G86" s="1002">
        <f t="shared" si="60"/>
        <v>16000000</v>
      </c>
      <c r="H86" s="944"/>
      <c r="I86" s="944"/>
      <c r="J86" s="944"/>
      <c r="K86" s="1032">
        <v>16000000</v>
      </c>
      <c r="L86" s="944"/>
      <c r="M86" s="944"/>
      <c r="N86" s="944"/>
      <c r="O86" s="944"/>
      <c r="P86" s="944"/>
      <c r="Q86" s="149"/>
      <c r="R86" s="944"/>
      <c r="S86" s="1032"/>
      <c r="T86" s="1002"/>
      <c r="U86" s="1002"/>
      <c r="V86" s="1002"/>
      <c r="W86" s="1002"/>
      <c r="X86" s="1002"/>
      <c r="Y86" s="1002"/>
      <c r="Z86" s="203"/>
      <c r="AA86" s="1005">
        <f t="shared" si="74"/>
        <v>0</v>
      </c>
      <c r="AB86" s="1002">
        <f t="shared" si="61"/>
        <v>0</v>
      </c>
      <c r="AC86" s="1002"/>
      <c r="AD86" s="1002"/>
      <c r="AE86" s="1002"/>
      <c r="AF86" s="1002"/>
      <c r="AG86" s="1002"/>
      <c r="AH86" s="1002"/>
      <c r="AI86" s="1002"/>
      <c r="AJ86" s="1002"/>
      <c r="AK86" s="1002"/>
      <c r="AL86" s="1002"/>
      <c r="AM86" s="1002"/>
      <c r="AN86" s="1002"/>
      <c r="AO86" s="1002"/>
      <c r="AP86" s="1002"/>
      <c r="AQ86" s="1002"/>
      <c r="AR86" s="1002"/>
      <c r="AS86" s="1002"/>
      <c r="AT86" s="1002"/>
      <c r="AU86" s="1005">
        <f t="shared" si="75"/>
        <v>1</v>
      </c>
      <c r="AV86" s="1002">
        <f t="shared" si="62"/>
        <v>16000000</v>
      </c>
      <c r="AW86" s="1002">
        <f t="shared" si="71"/>
        <v>0</v>
      </c>
      <c r="AX86" s="1002">
        <f t="shared" si="71"/>
        <v>0</v>
      </c>
      <c r="AY86" s="1002">
        <f t="shared" si="71"/>
        <v>0</v>
      </c>
      <c r="AZ86" s="1002">
        <f t="shared" si="77"/>
        <v>16000000</v>
      </c>
      <c r="BA86" s="1002">
        <f t="shared" si="77"/>
        <v>0</v>
      </c>
      <c r="BB86" s="1002">
        <f t="shared" si="77"/>
        <v>0</v>
      </c>
      <c r="BC86" s="1030">
        <f t="shared" si="77"/>
        <v>0</v>
      </c>
      <c r="BD86" s="1002">
        <f t="shared" si="77"/>
        <v>0</v>
      </c>
      <c r="BE86" s="1002">
        <f t="shared" si="77"/>
        <v>0</v>
      </c>
      <c r="BF86" s="1002">
        <f>+Q86-AL86</f>
        <v>0</v>
      </c>
      <c r="BG86" s="1002">
        <f t="shared" si="78"/>
        <v>0</v>
      </c>
      <c r="BH86" s="1002">
        <f t="shared" si="78"/>
        <v>0</v>
      </c>
      <c r="BI86" s="1002">
        <f t="shared" si="78"/>
        <v>0</v>
      </c>
      <c r="BJ86" s="1002">
        <f t="shared" si="78"/>
        <v>0</v>
      </c>
      <c r="BK86" s="1002">
        <f t="shared" si="78"/>
        <v>0</v>
      </c>
      <c r="BL86" s="1002"/>
      <c r="BM86" s="1002"/>
      <c r="BN86" s="1002">
        <f>+Y86-AT86</f>
        <v>0</v>
      </c>
      <c r="BO86" s="1005">
        <f t="shared" si="76"/>
        <v>0</v>
      </c>
      <c r="BP86" s="1002">
        <f t="shared" si="65"/>
        <v>0</v>
      </c>
      <c r="BQ86" s="1002"/>
      <c r="BR86" s="1002"/>
      <c r="BS86" s="1002"/>
      <c r="BT86" s="1002"/>
      <c r="BU86" s="1002"/>
      <c r="BV86" s="1002"/>
      <c r="BW86" s="1002"/>
      <c r="BX86" s="1002"/>
      <c r="BY86" s="1002"/>
      <c r="BZ86" s="1002"/>
      <c r="CA86" s="1002"/>
      <c r="CB86" s="1002"/>
      <c r="CC86" s="1002"/>
      <c r="CD86" s="1002"/>
      <c r="CE86" s="1002"/>
      <c r="CF86" s="1002"/>
      <c r="CG86" s="1002"/>
      <c r="CH86" s="1002"/>
      <c r="CI86" s="1031">
        <f t="shared" si="66"/>
        <v>1</v>
      </c>
      <c r="CJ86" s="1030">
        <f t="shared" si="67"/>
        <v>16000000</v>
      </c>
      <c r="CK86" s="1002">
        <f t="shared" si="80"/>
        <v>0</v>
      </c>
      <c r="CL86" s="1030">
        <f t="shared" si="80"/>
        <v>0</v>
      </c>
      <c r="CM86" s="1002">
        <f t="shared" si="80"/>
        <v>0</v>
      </c>
      <c r="CN86" s="1002">
        <f>K86-BT86</f>
        <v>16000000</v>
      </c>
      <c r="CO86" s="1030">
        <f t="shared" si="80"/>
        <v>0</v>
      </c>
      <c r="CP86" s="1002">
        <f t="shared" si="80"/>
        <v>0</v>
      </c>
      <c r="CQ86" s="1030">
        <f t="shared" si="81"/>
        <v>0</v>
      </c>
      <c r="CR86" s="1030">
        <f t="shared" si="81"/>
        <v>0</v>
      </c>
      <c r="CS86" s="1002">
        <f t="shared" si="81"/>
        <v>0</v>
      </c>
      <c r="CT86" s="1030">
        <f t="shared" si="82"/>
        <v>0</v>
      </c>
      <c r="CU86" s="1002">
        <f t="shared" si="82"/>
        <v>0</v>
      </c>
      <c r="CV86" s="1002">
        <f t="shared" si="82"/>
        <v>0</v>
      </c>
      <c r="CW86" s="1002">
        <f t="shared" si="83"/>
        <v>0</v>
      </c>
      <c r="CX86" s="1002">
        <f t="shared" si="83"/>
        <v>0</v>
      </c>
      <c r="CY86" s="1002">
        <f t="shared" si="83"/>
        <v>0</v>
      </c>
      <c r="CZ86" s="1002">
        <f t="shared" si="83"/>
        <v>0</v>
      </c>
      <c r="DA86" s="1030">
        <f t="shared" si="82"/>
        <v>0</v>
      </c>
      <c r="DB86" s="1002">
        <f>+Y86-CH86</f>
        <v>0</v>
      </c>
      <c r="DF86" s="1082"/>
      <c r="DG86" s="1082"/>
      <c r="DH86" s="1080"/>
    </row>
    <row r="87" spans="1:112" ht="32.25" hidden="1" customHeight="1" x14ac:dyDescent="0.25">
      <c r="A87" s="1508"/>
      <c r="B87" s="1493"/>
      <c r="C87" s="852" t="s">
        <v>4537</v>
      </c>
      <c r="D87" s="1008" t="s">
        <v>4540</v>
      </c>
      <c r="E87" s="1034">
        <v>520</v>
      </c>
      <c r="F87" s="1063" t="s">
        <v>3350</v>
      </c>
      <c r="G87" s="1002">
        <f t="shared" si="60"/>
        <v>300709200</v>
      </c>
      <c r="H87" s="992"/>
      <c r="I87" s="992"/>
      <c r="J87" s="992"/>
      <c r="K87" s="1032">
        <v>35709200</v>
      </c>
      <c r="L87" s="992"/>
      <c r="M87" s="992"/>
      <c r="N87" s="992"/>
      <c r="O87" s="992"/>
      <c r="P87" s="992"/>
      <c r="Q87" s="241"/>
      <c r="R87" s="992"/>
      <c r="S87" s="1032">
        <v>265000000</v>
      </c>
      <c r="T87" s="1037"/>
      <c r="U87" s="1037"/>
      <c r="V87" s="1037"/>
      <c r="W87" s="1037"/>
      <c r="X87" s="1037"/>
      <c r="Y87" s="1037"/>
      <c r="Z87" s="203"/>
      <c r="AA87" s="1005">
        <f t="shared" si="74"/>
        <v>1</v>
      </c>
      <c r="AB87" s="1002">
        <f t="shared" si="61"/>
        <v>300709200</v>
      </c>
      <c r="AC87" s="1037"/>
      <c r="AD87" s="1037"/>
      <c r="AE87" s="1037"/>
      <c r="AF87" s="1037">
        <f>+'[7]ENERO 2016'!$O$864</f>
        <v>35709200</v>
      </c>
      <c r="AG87" s="1037"/>
      <c r="AH87" s="1037"/>
      <c r="AI87" s="1037"/>
      <c r="AJ87" s="1037"/>
      <c r="AK87" s="1037"/>
      <c r="AL87" s="1037"/>
      <c r="AM87" s="1037"/>
      <c r="AN87" s="1037">
        <f>+'[7]ENERO 2016'!$W$864</f>
        <v>265000000</v>
      </c>
      <c r="AO87" s="1037"/>
      <c r="AP87" s="1037"/>
      <c r="AQ87" s="1037"/>
      <c r="AR87" s="1037"/>
      <c r="AS87" s="1037"/>
      <c r="AT87" s="1037"/>
      <c r="AU87" s="1005">
        <f t="shared" si="75"/>
        <v>0</v>
      </c>
      <c r="AV87" s="1002">
        <f t="shared" si="62"/>
        <v>0</v>
      </c>
      <c r="AW87" s="1002">
        <f t="shared" ref="AW87:AY88" si="84">H87-AC87</f>
        <v>0</v>
      </c>
      <c r="AX87" s="1002">
        <f t="shared" si="84"/>
        <v>0</v>
      </c>
      <c r="AY87" s="1002">
        <f t="shared" si="84"/>
        <v>0</v>
      </c>
      <c r="AZ87" s="1002">
        <f t="shared" si="77"/>
        <v>0</v>
      </c>
      <c r="BA87" s="1002">
        <f t="shared" si="77"/>
        <v>0</v>
      </c>
      <c r="BB87" s="1002">
        <f t="shared" si="77"/>
        <v>0</v>
      </c>
      <c r="BC87" s="1030">
        <f t="shared" si="77"/>
        <v>0</v>
      </c>
      <c r="BD87" s="1002">
        <f t="shared" si="77"/>
        <v>0</v>
      </c>
      <c r="BE87" s="1002">
        <f t="shared" si="77"/>
        <v>0</v>
      </c>
      <c r="BF87" s="1002">
        <f t="shared" si="77"/>
        <v>0</v>
      </c>
      <c r="BG87" s="1002">
        <f t="shared" si="78"/>
        <v>0</v>
      </c>
      <c r="BH87" s="1002">
        <f t="shared" si="78"/>
        <v>0</v>
      </c>
      <c r="BI87" s="1002">
        <f t="shared" si="78"/>
        <v>0</v>
      </c>
      <c r="BJ87" s="1002">
        <f t="shared" si="78"/>
        <v>0</v>
      </c>
      <c r="BK87" s="1002">
        <f t="shared" si="78"/>
        <v>0</v>
      </c>
      <c r="BL87" s="1002">
        <f t="shared" si="78"/>
        <v>0</v>
      </c>
      <c r="BM87" s="1002">
        <f t="shared" si="78"/>
        <v>0</v>
      </c>
      <c r="BN87" s="1002">
        <f t="shared" si="78"/>
        <v>0</v>
      </c>
      <c r="BO87" s="1005">
        <f t="shared" si="76"/>
        <v>0.17641856650877327</v>
      </c>
      <c r="BP87" s="1002">
        <f t="shared" si="65"/>
        <v>53050686</v>
      </c>
      <c r="BQ87" s="1037"/>
      <c r="BR87" s="1037"/>
      <c r="BS87" s="1037"/>
      <c r="BT87" s="1037">
        <f>+'[7]ENERO 2016'!$H$865</f>
        <v>33050686</v>
      </c>
      <c r="BU87" s="1037"/>
      <c r="BV87" s="1037"/>
      <c r="BW87" s="1037"/>
      <c r="BX87" s="1037"/>
      <c r="BY87" s="1037"/>
      <c r="BZ87" s="1037"/>
      <c r="CA87" s="1037"/>
      <c r="CB87" s="1037">
        <f>+'[7]ENERO 2016'!$H$870</f>
        <v>20000000</v>
      </c>
      <c r="CC87" s="1037"/>
      <c r="CD87" s="1037"/>
      <c r="CE87" s="1037"/>
      <c r="CF87" s="1037"/>
      <c r="CG87" s="1037"/>
      <c r="CH87" s="1037"/>
      <c r="CI87" s="1031">
        <f t="shared" si="66"/>
        <v>0.8235814334912267</v>
      </c>
      <c r="CJ87" s="1030">
        <f t="shared" si="67"/>
        <v>247658514</v>
      </c>
      <c r="CK87" s="1002">
        <f t="shared" si="80"/>
        <v>0</v>
      </c>
      <c r="CL87" s="1030">
        <f t="shared" si="80"/>
        <v>0</v>
      </c>
      <c r="CM87" s="1002">
        <f t="shared" si="80"/>
        <v>0</v>
      </c>
      <c r="CN87" s="1002">
        <f t="shared" si="80"/>
        <v>2658514</v>
      </c>
      <c r="CO87" s="1030">
        <f t="shared" si="80"/>
        <v>0</v>
      </c>
      <c r="CP87" s="1002">
        <f t="shared" si="80"/>
        <v>0</v>
      </c>
      <c r="CQ87" s="1030">
        <f t="shared" si="81"/>
        <v>0</v>
      </c>
      <c r="CR87" s="1030">
        <f t="shared" si="81"/>
        <v>0</v>
      </c>
      <c r="CS87" s="1002">
        <f t="shared" si="81"/>
        <v>0</v>
      </c>
      <c r="CT87" s="1030">
        <f t="shared" si="82"/>
        <v>0</v>
      </c>
      <c r="CU87" s="1030">
        <f t="shared" si="82"/>
        <v>0</v>
      </c>
      <c r="CV87" s="1030">
        <f t="shared" si="82"/>
        <v>245000000</v>
      </c>
      <c r="CW87" s="1030">
        <f t="shared" si="82"/>
        <v>0</v>
      </c>
      <c r="CX87" s="1030">
        <f t="shared" si="82"/>
        <v>0</v>
      </c>
      <c r="CY87" s="1030">
        <f t="shared" si="82"/>
        <v>0</v>
      </c>
      <c r="CZ87" s="1030">
        <f t="shared" si="82"/>
        <v>0</v>
      </c>
      <c r="DA87" s="1030">
        <f t="shared" si="82"/>
        <v>0</v>
      </c>
      <c r="DB87" s="1030">
        <f t="shared" si="82"/>
        <v>0</v>
      </c>
      <c r="DF87" s="1082"/>
      <c r="DG87" s="1082"/>
      <c r="DH87" s="1080"/>
    </row>
    <row r="88" spans="1:112" ht="35.25" hidden="1" customHeight="1" x14ac:dyDescent="0.25">
      <c r="A88" s="1509"/>
      <c r="B88" s="1494"/>
      <c r="C88" s="1058" t="s">
        <v>4538</v>
      </c>
      <c r="D88" s="1008" t="s">
        <v>4541</v>
      </c>
      <c r="E88" s="1034">
        <v>520</v>
      </c>
      <c r="F88" s="1061" t="s">
        <v>4542</v>
      </c>
      <c r="G88" s="1002">
        <f t="shared" si="60"/>
        <v>26599846</v>
      </c>
      <c r="H88" s="992"/>
      <c r="I88" s="992"/>
      <c r="J88" s="992"/>
      <c r="K88" s="992"/>
      <c r="L88" s="992"/>
      <c r="M88" s="992"/>
      <c r="N88" s="992"/>
      <c r="O88" s="992"/>
      <c r="P88" s="992"/>
      <c r="Q88" s="241"/>
      <c r="R88" s="992"/>
      <c r="S88" s="1032"/>
      <c r="T88" s="1037"/>
      <c r="U88" s="1037"/>
      <c r="V88" s="1037"/>
      <c r="W88" s="1037"/>
      <c r="X88" s="1037"/>
      <c r="Y88" s="1037">
        <v>26599846</v>
      </c>
      <c r="Z88" s="203"/>
      <c r="AA88" s="1005">
        <f t="shared" si="74"/>
        <v>0</v>
      </c>
      <c r="AB88" s="1002">
        <f t="shared" si="61"/>
        <v>0</v>
      </c>
      <c r="AC88" s="1037"/>
      <c r="AD88" s="1037"/>
      <c r="AE88" s="1037"/>
      <c r="AF88" s="1037"/>
      <c r="AG88" s="1037"/>
      <c r="AH88" s="1037"/>
      <c r="AI88" s="1037"/>
      <c r="AJ88" s="1037"/>
      <c r="AK88" s="1037"/>
      <c r="AL88" s="1037"/>
      <c r="AM88" s="1037"/>
      <c r="AN88" s="1037"/>
      <c r="AO88" s="1037"/>
      <c r="AP88" s="1037"/>
      <c r="AQ88" s="1037"/>
      <c r="AR88" s="1037"/>
      <c r="AS88" s="1037"/>
      <c r="AT88" s="1037"/>
      <c r="AU88" s="1005">
        <f t="shared" si="75"/>
        <v>1</v>
      </c>
      <c r="AV88" s="1002">
        <f t="shared" si="62"/>
        <v>26599846</v>
      </c>
      <c r="AW88" s="1002">
        <f t="shared" si="84"/>
        <v>0</v>
      </c>
      <c r="AX88" s="1002">
        <f t="shared" si="84"/>
        <v>0</v>
      </c>
      <c r="AY88" s="1002">
        <f t="shared" si="84"/>
        <v>0</v>
      </c>
      <c r="AZ88" s="1002">
        <f t="shared" si="77"/>
        <v>0</v>
      </c>
      <c r="BA88" s="1002">
        <f t="shared" si="77"/>
        <v>0</v>
      </c>
      <c r="BB88" s="1002">
        <f t="shared" si="77"/>
        <v>0</v>
      </c>
      <c r="BC88" s="1030">
        <f t="shared" si="77"/>
        <v>0</v>
      </c>
      <c r="BD88" s="1002">
        <f t="shared" si="77"/>
        <v>0</v>
      </c>
      <c r="BE88" s="1002">
        <f t="shared" si="77"/>
        <v>0</v>
      </c>
      <c r="BF88" s="1002">
        <f t="shared" si="77"/>
        <v>0</v>
      </c>
      <c r="BG88" s="1002">
        <f t="shared" si="78"/>
        <v>0</v>
      </c>
      <c r="BH88" s="1002">
        <f t="shared" si="78"/>
        <v>0</v>
      </c>
      <c r="BI88" s="1002">
        <f t="shared" si="78"/>
        <v>0</v>
      </c>
      <c r="BJ88" s="1002">
        <f t="shared" si="78"/>
        <v>0</v>
      </c>
      <c r="BK88" s="1002">
        <f t="shared" si="78"/>
        <v>0</v>
      </c>
      <c r="BL88" s="1002">
        <f t="shared" si="78"/>
        <v>0</v>
      </c>
      <c r="BM88" s="1002">
        <f t="shared" si="78"/>
        <v>0</v>
      </c>
      <c r="BN88" s="1002">
        <f t="shared" si="78"/>
        <v>26599846</v>
      </c>
      <c r="BO88" s="1005">
        <f t="shared" si="76"/>
        <v>0</v>
      </c>
      <c r="BP88" s="1002">
        <f t="shared" si="65"/>
        <v>0</v>
      </c>
      <c r="BQ88" s="1037"/>
      <c r="BR88" s="1037"/>
      <c r="BS88" s="1037"/>
      <c r="BT88" s="1037"/>
      <c r="BU88" s="1037"/>
      <c r="BV88" s="1037"/>
      <c r="BW88" s="1037"/>
      <c r="BX88" s="1037"/>
      <c r="BY88" s="1037"/>
      <c r="BZ88" s="1037"/>
      <c r="CA88" s="1037"/>
      <c r="CB88" s="1037"/>
      <c r="CC88" s="1037"/>
      <c r="CD88" s="1037"/>
      <c r="CE88" s="1037"/>
      <c r="CF88" s="1037"/>
      <c r="CG88" s="1037"/>
      <c r="CH88" s="1037"/>
      <c r="CI88" s="1031">
        <f t="shared" si="66"/>
        <v>1</v>
      </c>
      <c r="CJ88" s="1030">
        <f t="shared" si="67"/>
        <v>26599846</v>
      </c>
      <c r="CK88" s="1002">
        <f t="shared" si="80"/>
        <v>0</v>
      </c>
      <c r="CL88" s="1030">
        <f t="shared" si="80"/>
        <v>0</v>
      </c>
      <c r="CM88" s="1002">
        <f t="shared" si="80"/>
        <v>0</v>
      </c>
      <c r="CN88" s="1002">
        <f t="shared" si="80"/>
        <v>0</v>
      </c>
      <c r="CO88" s="1030">
        <f t="shared" si="80"/>
        <v>0</v>
      </c>
      <c r="CP88" s="1002">
        <f>M88-BV88</f>
        <v>0</v>
      </c>
      <c r="CQ88" s="1030">
        <f t="shared" si="81"/>
        <v>0</v>
      </c>
      <c r="CR88" s="1030">
        <f t="shared" si="81"/>
        <v>0</v>
      </c>
      <c r="CS88" s="1002">
        <f t="shared" si="81"/>
        <v>0</v>
      </c>
      <c r="CT88" s="1002">
        <f t="shared" si="81"/>
        <v>0</v>
      </c>
      <c r="CU88" s="1002">
        <f t="shared" si="81"/>
        <v>0</v>
      </c>
      <c r="CV88" s="1002">
        <f t="shared" si="81"/>
        <v>0</v>
      </c>
      <c r="CW88" s="1002">
        <f t="shared" si="81"/>
        <v>0</v>
      </c>
      <c r="CX88" s="1002">
        <f t="shared" si="81"/>
        <v>0</v>
      </c>
      <c r="CY88" s="1002">
        <f t="shared" si="81"/>
        <v>0</v>
      </c>
      <c r="CZ88" s="1002">
        <f t="shared" si="81"/>
        <v>0</v>
      </c>
      <c r="DA88" s="1002">
        <f t="shared" si="81"/>
        <v>0</v>
      </c>
      <c r="DB88" s="1002">
        <f t="shared" si="81"/>
        <v>26599846</v>
      </c>
      <c r="DF88" s="1082"/>
      <c r="DG88" s="1082"/>
      <c r="DH88" s="1080"/>
    </row>
    <row r="89" spans="1:112" s="948" customFormat="1" ht="23.25" customHeight="1" thickTop="1" thickBot="1" x14ac:dyDescent="0.3">
      <c r="A89" s="1027"/>
      <c r="B89" s="1538" t="s">
        <v>4326</v>
      </c>
      <c r="C89" s="1539"/>
      <c r="D89" s="1539"/>
      <c r="E89" s="1539"/>
      <c r="F89" s="1540"/>
      <c r="G89" s="1003">
        <f>SUM(G57:G88)</f>
        <v>1425523846</v>
      </c>
      <c r="H89" s="1003">
        <f>SUM(H57:H86)</f>
        <v>0</v>
      </c>
      <c r="I89" s="1003">
        <f>SUM(I57:I86)</f>
        <v>0</v>
      </c>
      <c r="J89" s="1003">
        <f>SUM(J57:J86)</f>
        <v>0</v>
      </c>
      <c r="K89" s="1003">
        <f>SUM(K57:K88)</f>
        <v>520000000</v>
      </c>
      <c r="L89" s="1003">
        <f t="shared" ref="L89:Q89" si="85">SUM(L57:L86)</f>
        <v>0</v>
      </c>
      <c r="M89" s="1003">
        <f t="shared" si="85"/>
        <v>0</v>
      </c>
      <c r="N89" s="1003">
        <f t="shared" si="85"/>
        <v>0</v>
      </c>
      <c r="O89" s="1003">
        <f t="shared" si="85"/>
        <v>0</v>
      </c>
      <c r="P89" s="1003">
        <f t="shared" si="85"/>
        <v>0</v>
      </c>
      <c r="Q89" s="1003">
        <f t="shared" si="85"/>
        <v>0</v>
      </c>
      <c r="R89" s="1003">
        <f>SUM(R57:R88)</f>
        <v>200000000</v>
      </c>
      <c r="S89" s="1003">
        <f>SUM(S57:S88)</f>
        <v>333901442</v>
      </c>
      <c r="T89" s="1003">
        <f>SUM(T57:T86)</f>
        <v>0</v>
      </c>
      <c r="U89" s="1003">
        <f>SUM(U57:U86)</f>
        <v>0</v>
      </c>
      <c r="V89" s="1003">
        <f>SUM(V57:V86)</f>
        <v>0</v>
      </c>
      <c r="W89" s="1003">
        <f>SUM(W57:W86)</f>
        <v>0</v>
      </c>
      <c r="X89" s="1003">
        <f>SUM(X57:X86)</f>
        <v>0</v>
      </c>
      <c r="Y89" s="1003">
        <f>SUM(Y57:Y88)</f>
        <v>371622404</v>
      </c>
      <c r="AA89" s="1006">
        <f t="shared" si="74"/>
        <v>0.53946037743096442</v>
      </c>
      <c r="AB89" s="1003">
        <f>SUM(AB57:AB88)</f>
        <v>769013632</v>
      </c>
      <c r="AC89" s="1003">
        <f t="shared" ref="AC89:AT89" si="86">SUM(AC57:AC88)</f>
        <v>0</v>
      </c>
      <c r="AD89" s="1003">
        <f t="shared" si="86"/>
        <v>0</v>
      </c>
      <c r="AE89" s="1003">
        <f t="shared" si="86"/>
        <v>0</v>
      </c>
      <c r="AF89" s="1003">
        <f t="shared" si="86"/>
        <v>157450721</v>
      </c>
      <c r="AG89" s="1003">
        <f t="shared" si="86"/>
        <v>0</v>
      </c>
      <c r="AH89" s="1003">
        <f t="shared" si="86"/>
        <v>0</v>
      </c>
      <c r="AI89" s="1003">
        <f t="shared" si="86"/>
        <v>0</v>
      </c>
      <c r="AJ89" s="1003">
        <f t="shared" si="86"/>
        <v>0</v>
      </c>
      <c r="AK89" s="1003">
        <f t="shared" si="86"/>
        <v>0</v>
      </c>
      <c r="AL89" s="1003">
        <f t="shared" si="86"/>
        <v>0</v>
      </c>
      <c r="AM89" s="1003">
        <f t="shared" si="86"/>
        <v>140671255</v>
      </c>
      <c r="AN89" s="1003">
        <f t="shared" si="86"/>
        <v>265000000</v>
      </c>
      <c r="AO89" s="1003">
        <f t="shared" si="86"/>
        <v>0</v>
      </c>
      <c r="AP89" s="1003">
        <f t="shared" si="86"/>
        <v>0</v>
      </c>
      <c r="AQ89" s="1003">
        <f t="shared" si="86"/>
        <v>0</v>
      </c>
      <c r="AR89" s="1003">
        <f t="shared" si="86"/>
        <v>0</v>
      </c>
      <c r="AS89" s="1003">
        <f t="shared" si="86"/>
        <v>0</v>
      </c>
      <c r="AT89" s="1003">
        <f t="shared" si="86"/>
        <v>205891656</v>
      </c>
      <c r="AU89" s="1006">
        <f>1-AA89</f>
        <v>0.46053962256903558</v>
      </c>
      <c r="AV89" s="1003">
        <f>SUM(AV57:AV88)</f>
        <v>656510214</v>
      </c>
      <c r="AW89" s="1003">
        <f t="shared" ref="AW89:AY89" si="87">SUM(AW57:AW88)</f>
        <v>0</v>
      </c>
      <c r="AX89" s="1003">
        <f t="shared" si="87"/>
        <v>0</v>
      </c>
      <c r="AY89" s="1003">
        <f t="shared" si="87"/>
        <v>0</v>
      </c>
      <c r="AZ89" s="1003">
        <f>SUM(AZ57:AZ88)</f>
        <v>362549279</v>
      </c>
      <c r="BA89" s="1003">
        <f t="shared" ref="BA89:BN89" si="88">SUM(BA57:BA88)</f>
        <v>0</v>
      </c>
      <c r="BB89" s="1003">
        <f t="shared" si="88"/>
        <v>0</v>
      </c>
      <c r="BC89" s="1003">
        <f t="shared" si="88"/>
        <v>0</v>
      </c>
      <c r="BD89" s="1003">
        <f t="shared" si="88"/>
        <v>0</v>
      </c>
      <c r="BE89" s="1003">
        <f t="shared" si="88"/>
        <v>0</v>
      </c>
      <c r="BF89" s="1003">
        <f t="shared" si="88"/>
        <v>0</v>
      </c>
      <c r="BG89" s="1003">
        <f t="shared" si="88"/>
        <v>59328745</v>
      </c>
      <c r="BH89" s="1003">
        <f t="shared" si="88"/>
        <v>68901442</v>
      </c>
      <c r="BI89" s="1003">
        <f t="shared" si="88"/>
        <v>0</v>
      </c>
      <c r="BJ89" s="1003">
        <f t="shared" si="88"/>
        <v>0</v>
      </c>
      <c r="BK89" s="1003">
        <f t="shared" si="88"/>
        <v>0</v>
      </c>
      <c r="BL89" s="1003">
        <f t="shared" si="88"/>
        <v>0</v>
      </c>
      <c r="BM89" s="1003">
        <f t="shared" si="88"/>
        <v>0</v>
      </c>
      <c r="BN89" s="1003">
        <f t="shared" si="88"/>
        <v>165730748</v>
      </c>
      <c r="BO89" s="1006">
        <f t="shared" si="76"/>
        <v>0.2538887693920765</v>
      </c>
      <c r="BP89" s="1003">
        <f>SUM(BP57:BP88)</f>
        <v>361924495</v>
      </c>
      <c r="BQ89" s="1003">
        <f t="shared" ref="BQ89:CH89" si="89">SUM(BQ57:BQ88)</f>
        <v>0</v>
      </c>
      <c r="BR89" s="1003">
        <f t="shared" si="89"/>
        <v>0</v>
      </c>
      <c r="BS89" s="1003">
        <f t="shared" si="89"/>
        <v>0</v>
      </c>
      <c r="BT89" s="1003">
        <f t="shared" si="89"/>
        <v>72558519</v>
      </c>
      <c r="BU89" s="1003">
        <f t="shared" si="89"/>
        <v>0</v>
      </c>
      <c r="BV89" s="1003">
        <f t="shared" si="89"/>
        <v>0</v>
      </c>
      <c r="BW89" s="1003">
        <f t="shared" si="89"/>
        <v>0</v>
      </c>
      <c r="BX89" s="1003">
        <f t="shared" si="89"/>
        <v>0</v>
      </c>
      <c r="BY89" s="1003">
        <f t="shared" si="89"/>
        <v>0</v>
      </c>
      <c r="BZ89" s="1003">
        <f t="shared" si="89"/>
        <v>0</v>
      </c>
      <c r="CA89" s="1003">
        <f t="shared" si="89"/>
        <v>103413334</v>
      </c>
      <c r="CB89" s="1003">
        <f t="shared" si="89"/>
        <v>20000000</v>
      </c>
      <c r="CC89" s="1003">
        <f t="shared" si="89"/>
        <v>0</v>
      </c>
      <c r="CD89" s="1003">
        <f t="shared" si="89"/>
        <v>0</v>
      </c>
      <c r="CE89" s="1003">
        <f t="shared" si="89"/>
        <v>0</v>
      </c>
      <c r="CF89" s="1003">
        <f t="shared" si="89"/>
        <v>0</v>
      </c>
      <c r="CG89" s="1003">
        <f t="shared" si="89"/>
        <v>0</v>
      </c>
      <c r="CH89" s="1003">
        <f t="shared" si="89"/>
        <v>165952642</v>
      </c>
      <c r="CI89" s="1006">
        <f>1-BO89</f>
        <v>0.7461112306079235</v>
      </c>
      <c r="CJ89" s="1003">
        <f>SUM(CJ57:CJ88)</f>
        <v>1063599351</v>
      </c>
      <c r="CK89" s="1003">
        <f t="shared" ref="CK89:DB89" si="90">SUM(CK57:CK88)</f>
        <v>0</v>
      </c>
      <c r="CL89" s="1003">
        <f t="shared" si="90"/>
        <v>0</v>
      </c>
      <c r="CM89" s="1003">
        <f t="shared" si="90"/>
        <v>0</v>
      </c>
      <c r="CN89" s="1003">
        <f t="shared" si="90"/>
        <v>447441481</v>
      </c>
      <c r="CO89" s="1003">
        <f t="shared" si="90"/>
        <v>0</v>
      </c>
      <c r="CP89" s="1003">
        <f t="shared" si="90"/>
        <v>0</v>
      </c>
      <c r="CQ89" s="1003">
        <f t="shared" si="90"/>
        <v>0</v>
      </c>
      <c r="CR89" s="1003">
        <f t="shared" si="90"/>
        <v>0</v>
      </c>
      <c r="CS89" s="1003">
        <f t="shared" si="90"/>
        <v>0</v>
      </c>
      <c r="CT89" s="1003">
        <f t="shared" si="90"/>
        <v>0</v>
      </c>
      <c r="CU89" s="1003">
        <f t="shared" si="90"/>
        <v>96586666</v>
      </c>
      <c r="CV89" s="1003">
        <f t="shared" si="90"/>
        <v>313901442</v>
      </c>
      <c r="CW89" s="1003">
        <f t="shared" si="90"/>
        <v>0</v>
      </c>
      <c r="CX89" s="1003">
        <f t="shared" si="90"/>
        <v>0</v>
      </c>
      <c r="CY89" s="1003">
        <f t="shared" si="90"/>
        <v>0</v>
      </c>
      <c r="CZ89" s="1003">
        <f t="shared" si="90"/>
        <v>0</v>
      </c>
      <c r="DA89" s="1003">
        <f t="shared" si="90"/>
        <v>0</v>
      </c>
      <c r="DB89" s="1003">
        <f t="shared" si="90"/>
        <v>205669762</v>
      </c>
      <c r="DD89" s="948" t="s">
        <v>4621</v>
      </c>
      <c r="DF89" s="1082">
        <v>1425523846</v>
      </c>
      <c r="DG89" s="1082">
        <v>361924495</v>
      </c>
      <c r="DH89" s="1080">
        <v>0.253888769392076</v>
      </c>
    </row>
    <row r="90" spans="1:112" s="948" customFormat="1" ht="27.75" hidden="1" customHeight="1" x14ac:dyDescent="0.25">
      <c r="A90" s="1504" t="s">
        <v>3307</v>
      </c>
      <c r="B90" s="1492" t="s">
        <v>4327</v>
      </c>
      <c r="C90" s="852" t="s">
        <v>4383</v>
      </c>
      <c r="D90" s="1008" t="s">
        <v>4543</v>
      </c>
      <c r="E90" s="1034">
        <v>301</v>
      </c>
      <c r="F90" s="1061" t="s">
        <v>4447</v>
      </c>
      <c r="G90" s="1002">
        <f t="shared" ref="G90:G104" si="91">SUM(H90:Y90)</f>
        <v>85000000</v>
      </c>
      <c r="H90" s="1002"/>
      <c r="I90" s="1002"/>
      <c r="J90" s="1002"/>
      <c r="K90" s="1002"/>
      <c r="L90" s="1002"/>
      <c r="M90" s="1002"/>
      <c r="N90" s="1002"/>
      <c r="O90" s="1002"/>
      <c r="P90" s="1002"/>
      <c r="Q90" s="1002"/>
      <c r="R90" s="1002"/>
      <c r="S90" s="1002"/>
      <c r="T90" s="1002"/>
      <c r="U90" s="1002"/>
      <c r="V90" s="1002">
        <v>85000000</v>
      </c>
      <c r="W90" s="1002"/>
      <c r="X90" s="1002"/>
      <c r="Y90" s="1002"/>
      <c r="AA90" s="1005">
        <f t="shared" ref="AA90:AA124" si="92">+AB90/G90</f>
        <v>0.23529411764705882</v>
      </c>
      <c r="AB90" s="1002">
        <f t="shared" ref="AB90:AB104" si="93">SUM(AC90:AT90)</f>
        <v>20000000</v>
      </c>
      <c r="AC90" s="1002"/>
      <c r="AD90" s="1002"/>
      <c r="AE90" s="1002"/>
      <c r="AF90" s="1002"/>
      <c r="AG90" s="1002"/>
      <c r="AH90" s="1002"/>
      <c r="AI90" s="1002"/>
      <c r="AJ90" s="1002"/>
      <c r="AK90" s="1002"/>
      <c r="AL90" s="1002"/>
      <c r="AM90" s="1002"/>
      <c r="AN90" s="1002"/>
      <c r="AO90" s="1002"/>
      <c r="AP90" s="1002"/>
      <c r="AQ90" s="1002">
        <f>+'[7]ENERO 2016'!$Z$154</f>
        <v>20000000</v>
      </c>
      <c r="AR90" s="1002"/>
      <c r="AS90" s="1002"/>
      <c r="AT90" s="1002"/>
      <c r="AU90" s="1005">
        <f t="shared" ref="AU90:AU124" si="94">1-AA90</f>
        <v>0.76470588235294112</v>
      </c>
      <c r="AV90" s="1002">
        <f t="shared" ref="AV90:AV104" si="95">SUM(AW90:BN90)</f>
        <v>65000000</v>
      </c>
      <c r="AW90" s="1002">
        <f>H90-AC90</f>
        <v>0</v>
      </c>
      <c r="AX90" s="1002">
        <f>I90-AD90</f>
        <v>0</v>
      </c>
      <c r="AY90" s="1002">
        <f>J90-AE90</f>
        <v>0</v>
      </c>
      <c r="AZ90" s="1002">
        <f t="shared" ref="AZ90:BK104" si="96">+K90-AF90</f>
        <v>0</v>
      </c>
      <c r="BA90" s="1002">
        <f t="shared" si="96"/>
        <v>0</v>
      </c>
      <c r="BB90" s="1002">
        <f t="shared" si="96"/>
        <v>0</v>
      </c>
      <c r="BC90" s="1002">
        <f t="shared" si="96"/>
        <v>0</v>
      </c>
      <c r="BD90" s="1002">
        <f t="shared" si="96"/>
        <v>0</v>
      </c>
      <c r="BE90" s="1002">
        <f t="shared" si="96"/>
        <v>0</v>
      </c>
      <c r="BF90" s="1002">
        <f t="shared" si="96"/>
        <v>0</v>
      </c>
      <c r="BG90" s="1002">
        <f t="shared" si="96"/>
        <v>0</v>
      </c>
      <c r="BH90" s="1002">
        <f t="shared" si="96"/>
        <v>0</v>
      </c>
      <c r="BI90" s="1002">
        <f t="shared" si="96"/>
        <v>0</v>
      </c>
      <c r="BJ90" s="1002">
        <f t="shared" si="96"/>
        <v>0</v>
      </c>
      <c r="BK90" s="1002">
        <f t="shared" si="96"/>
        <v>65000000</v>
      </c>
      <c r="BL90" s="1002"/>
      <c r="BM90" s="1002"/>
      <c r="BN90" s="1002">
        <f t="shared" ref="BN90:BN104" si="97">+Y90-AT90</f>
        <v>0</v>
      </c>
      <c r="BO90" s="1005">
        <f t="shared" ref="BO90:BO124" si="98">+BP90/G90</f>
        <v>0</v>
      </c>
      <c r="BP90" s="1002">
        <f t="shared" ref="BP90:BP104" si="99">SUM(BQ90:CH90)</f>
        <v>0</v>
      </c>
      <c r="BQ90" s="1002"/>
      <c r="BR90" s="1002"/>
      <c r="BS90" s="1002"/>
      <c r="BT90" s="1002"/>
      <c r="BU90" s="1002"/>
      <c r="BV90" s="1002"/>
      <c r="BW90" s="1002"/>
      <c r="BX90" s="1002"/>
      <c r="BY90" s="1002"/>
      <c r="BZ90" s="1002"/>
      <c r="CA90" s="1002"/>
      <c r="CB90" s="1002"/>
      <c r="CC90" s="1002"/>
      <c r="CD90" s="1002"/>
      <c r="CE90" s="1002"/>
      <c r="CF90" s="1002"/>
      <c r="CG90" s="1002"/>
      <c r="CH90" s="1002"/>
      <c r="CI90" s="1005">
        <f t="shared" ref="CI90:CI124" si="100">1-BO90</f>
        <v>1</v>
      </c>
      <c r="CJ90" s="1002">
        <f t="shared" ref="CJ90:CJ104" si="101">SUM(CK90:DB90)</f>
        <v>85000000</v>
      </c>
      <c r="CK90" s="1002">
        <f>H90-BQ90</f>
        <v>0</v>
      </c>
      <c r="CL90" s="1002">
        <f>I90-BR90</f>
        <v>0</v>
      </c>
      <c r="CM90" s="1002">
        <f>J90-BS90</f>
        <v>0</v>
      </c>
      <c r="CN90" s="1002">
        <f>K90-BT90</f>
        <v>0</v>
      </c>
      <c r="CO90" s="1002">
        <f>L90-BU90</f>
        <v>0</v>
      </c>
      <c r="CP90" s="1002">
        <f t="shared" ref="CP90:CS104" si="102">M90-BV90</f>
        <v>0</v>
      </c>
      <c r="CQ90" s="1002">
        <f>+N90-BW90</f>
        <v>0</v>
      </c>
      <c r="CR90" s="1002">
        <f>+O90-BX90</f>
        <v>0</v>
      </c>
      <c r="CS90" s="1002">
        <f>+P90-BY90</f>
        <v>0</v>
      </c>
      <c r="CT90" s="1002">
        <f t="shared" ref="CT90:DB104" si="103">Q90-BZ90</f>
        <v>0</v>
      </c>
      <c r="CU90" s="1002">
        <f t="shared" si="103"/>
        <v>0</v>
      </c>
      <c r="CV90" s="1002">
        <f t="shared" si="103"/>
        <v>0</v>
      </c>
      <c r="CW90" s="1002">
        <f t="shared" ref="CW90:DB104" si="104">+T90-CC90</f>
        <v>0</v>
      </c>
      <c r="CX90" s="1002">
        <f t="shared" si="104"/>
        <v>0</v>
      </c>
      <c r="CY90" s="1002">
        <f t="shared" si="104"/>
        <v>85000000</v>
      </c>
      <c r="CZ90" s="1002">
        <f t="shared" si="104"/>
        <v>0</v>
      </c>
      <c r="DA90" s="1002">
        <f t="shared" si="104"/>
        <v>0</v>
      </c>
      <c r="DB90" s="1002">
        <f t="shared" si="104"/>
        <v>0</v>
      </c>
      <c r="DF90" s="1082"/>
      <c r="DG90" s="1082"/>
      <c r="DH90" s="1080"/>
    </row>
    <row r="91" spans="1:112" s="948" customFormat="1" ht="33.75" hidden="1" customHeight="1" x14ac:dyDescent="0.25">
      <c r="A91" s="1504"/>
      <c r="B91" s="1493"/>
      <c r="C91" s="852" t="s">
        <v>4399</v>
      </c>
      <c r="D91" s="1008" t="s">
        <v>4544</v>
      </c>
      <c r="E91" s="1034">
        <v>301</v>
      </c>
      <c r="F91" s="1061" t="s">
        <v>4447</v>
      </c>
      <c r="G91" s="1002">
        <f t="shared" si="91"/>
        <v>55000000</v>
      </c>
      <c r="H91" s="1002"/>
      <c r="I91" s="1002"/>
      <c r="J91" s="1002"/>
      <c r="K91" s="1002"/>
      <c r="L91" s="1002"/>
      <c r="M91" s="1002"/>
      <c r="N91" s="1002"/>
      <c r="O91" s="1002"/>
      <c r="P91" s="1002"/>
      <c r="Q91" s="1002"/>
      <c r="R91" s="1002"/>
      <c r="S91" s="1002"/>
      <c r="T91" s="1002"/>
      <c r="U91" s="1002"/>
      <c r="V91" s="1002">
        <v>55000000</v>
      </c>
      <c r="W91" s="1002"/>
      <c r="X91" s="1002"/>
      <c r="Y91" s="1002"/>
      <c r="AA91" s="1005">
        <f t="shared" si="92"/>
        <v>0.45454545454545453</v>
      </c>
      <c r="AB91" s="1002">
        <f t="shared" si="93"/>
        <v>25000000</v>
      </c>
      <c r="AC91" s="1002"/>
      <c r="AD91" s="1002"/>
      <c r="AE91" s="1002"/>
      <c r="AF91" s="1002"/>
      <c r="AG91" s="1002"/>
      <c r="AH91" s="1002"/>
      <c r="AI91" s="1002"/>
      <c r="AJ91" s="1002"/>
      <c r="AK91" s="1002"/>
      <c r="AL91" s="1002"/>
      <c r="AM91" s="1002"/>
      <c r="AN91" s="1002"/>
      <c r="AO91" s="1002"/>
      <c r="AP91" s="1002"/>
      <c r="AQ91" s="1002">
        <f>+'[7]ENERO 2016'!$Z$159</f>
        <v>25000000</v>
      </c>
      <c r="AR91" s="1002"/>
      <c r="AS91" s="1002"/>
      <c r="AT91" s="1002"/>
      <c r="AU91" s="1005">
        <f t="shared" si="94"/>
        <v>0.54545454545454541</v>
      </c>
      <c r="AV91" s="1002">
        <f t="shared" si="95"/>
        <v>30000000</v>
      </c>
      <c r="AW91" s="1002">
        <f t="shared" ref="AW91:BL104" si="105">H91-AC91</f>
        <v>0</v>
      </c>
      <c r="AX91" s="1002">
        <f t="shared" si="105"/>
        <v>0</v>
      </c>
      <c r="AY91" s="1002">
        <f t="shared" si="105"/>
        <v>0</v>
      </c>
      <c r="AZ91" s="1002">
        <f t="shared" si="96"/>
        <v>0</v>
      </c>
      <c r="BA91" s="1002">
        <f t="shared" si="96"/>
        <v>0</v>
      </c>
      <c r="BB91" s="1002">
        <f t="shared" si="96"/>
        <v>0</v>
      </c>
      <c r="BC91" s="1002">
        <f t="shared" si="96"/>
        <v>0</v>
      </c>
      <c r="BD91" s="1002">
        <f t="shared" si="96"/>
        <v>0</v>
      </c>
      <c r="BE91" s="1002">
        <f t="shared" si="96"/>
        <v>0</v>
      </c>
      <c r="BF91" s="1002">
        <f t="shared" si="96"/>
        <v>0</v>
      </c>
      <c r="BG91" s="1002">
        <f t="shared" si="96"/>
        <v>0</v>
      </c>
      <c r="BH91" s="1002">
        <f t="shared" si="96"/>
        <v>0</v>
      </c>
      <c r="BI91" s="1002">
        <f t="shared" si="96"/>
        <v>0</v>
      </c>
      <c r="BJ91" s="1002">
        <f t="shared" si="96"/>
        <v>0</v>
      </c>
      <c r="BK91" s="1002">
        <f t="shared" si="96"/>
        <v>30000000</v>
      </c>
      <c r="BL91" s="1002"/>
      <c r="BM91" s="1002"/>
      <c r="BN91" s="1002">
        <f t="shared" si="97"/>
        <v>0</v>
      </c>
      <c r="BO91" s="1005">
        <f t="shared" si="98"/>
        <v>0</v>
      </c>
      <c r="BP91" s="1002">
        <f t="shared" si="99"/>
        <v>0</v>
      </c>
      <c r="BQ91" s="1002"/>
      <c r="BR91" s="1002"/>
      <c r="BS91" s="1002"/>
      <c r="BT91" s="1002"/>
      <c r="BU91" s="1002"/>
      <c r="BV91" s="1002"/>
      <c r="BW91" s="1002"/>
      <c r="BX91" s="1002"/>
      <c r="BY91" s="1002"/>
      <c r="BZ91" s="1002"/>
      <c r="CA91" s="1002"/>
      <c r="CB91" s="1002"/>
      <c r="CC91" s="1002"/>
      <c r="CD91" s="1002"/>
      <c r="CE91" s="1002"/>
      <c r="CF91" s="1002"/>
      <c r="CG91" s="1002"/>
      <c r="CH91" s="1002"/>
      <c r="CI91" s="1005">
        <f t="shared" si="100"/>
        <v>1</v>
      </c>
      <c r="CJ91" s="1002">
        <f t="shared" si="101"/>
        <v>55000000</v>
      </c>
      <c r="CK91" s="1002">
        <f t="shared" ref="CK91:CL104" si="106">H91-BQ91</f>
        <v>0</v>
      </c>
      <c r="CL91" s="1002">
        <f>I91-BR91</f>
        <v>0</v>
      </c>
      <c r="CM91" s="1002">
        <f t="shared" ref="CM91:CO104" si="107">J91-BS91</f>
        <v>0</v>
      </c>
      <c r="CN91" s="1002">
        <f t="shared" si="107"/>
        <v>0</v>
      </c>
      <c r="CO91" s="1002">
        <f t="shared" si="107"/>
        <v>0</v>
      </c>
      <c r="CP91" s="1002">
        <f t="shared" si="102"/>
        <v>0</v>
      </c>
      <c r="CQ91" s="1002">
        <f t="shared" ref="CQ91:CS95" si="108">+N91-BW91</f>
        <v>0</v>
      </c>
      <c r="CR91" s="1002">
        <f t="shared" si="108"/>
        <v>0</v>
      </c>
      <c r="CS91" s="1002">
        <f t="shared" si="108"/>
        <v>0</v>
      </c>
      <c r="CT91" s="1002">
        <f t="shared" si="103"/>
        <v>0</v>
      </c>
      <c r="CU91" s="1002">
        <f t="shared" si="103"/>
        <v>0</v>
      </c>
      <c r="CV91" s="1002">
        <f t="shared" si="103"/>
        <v>0</v>
      </c>
      <c r="CW91" s="1002">
        <f t="shared" si="104"/>
        <v>0</v>
      </c>
      <c r="CX91" s="1002">
        <f t="shared" si="104"/>
        <v>0</v>
      </c>
      <c r="CY91" s="1002">
        <f t="shared" si="104"/>
        <v>55000000</v>
      </c>
      <c r="CZ91" s="1002">
        <f t="shared" si="104"/>
        <v>0</v>
      </c>
      <c r="DA91" s="1002">
        <f t="shared" si="104"/>
        <v>0</v>
      </c>
      <c r="DB91" s="1002">
        <f t="shared" si="104"/>
        <v>0</v>
      </c>
      <c r="DF91" s="1082"/>
      <c r="DG91" s="1082"/>
      <c r="DH91" s="1080"/>
    </row>
    <row r="92" spans="1:112" s="948" customFormat="1" ht="35.25" hidden="1" customHeight="1" x14ac:dyDescent="0.25">
      <c r="A92" s="1504"/>
      <c r="B92" s="1493"/>
      <c r="C92" s="852" t="s">
        <v>4400</v>
      </c>
      <c r="D92" s="1008" t="s">
        <v>4545</v>
      </c>
      <c r="E92" s="1034">
        <v>301</v>
      </c>
      <c r="F92" s="1061" t="s">
        <v>4447</v>
      </c>
      <c r="G92" s="1002">
        <f t="shared" si="91"/>
        <v>30000000</v>
      </c>
      <c r="H92" s="1002"/>
      <c r="I92" s="1002"/>
      <c r="J92" s="1002"/>
      <c r="K92" s="1002"/>
      <c r="L92" s="1002"/>
      <c r="M92" s="1002"/>
      <c r="N92" s="1002"/>
      <c r="O92" s="1002"/>
      <c r="P92" s="1002"/>
      <c r="Q92" s="1002"/>
      <c r="R92" s="1002"/>
      <c r="S92" s="1002"/>
      <c r="T92" s="1002"/>
      <c r="U92" s="1002"/>
      <c r="V92" s="1002">
        <v>30000000</v>
      </c>
      <c r="W92" s="1002"/>
      <c r="X92" s="1002"/>
      <c r="Y92" s="1002"/>
      <c r="AA92" s="1005">
        <f t="shared" si="92"/>
        <v>0</v>
      </c>
      <c r="AB92" s="1002">
        <f t="shared" si="93"/>
        <v>0</v>
      </c>
      <c r="AC92" s="1002"/>
      <c r="AD92" s="1002"/>
      <c r="AE92" s="1002"/>
      <c r="AF92" s="1002"/>
      <c r="AG92" s="1002"/>
      <c r="AH92" s="1002"/>
      <c r="AI92" s="1002"/>
      <c r="AJ92" s="1002"/>
      <c r="AK92" s="1002"/>
      <c r="AL92" s="1002"/>
      <c r="AM92" s="1002"/>
      <c r="AN92" s="1002"/>
      <c r="AO92" s="1002"/>
      <c r="AP92" s="1002"/>
      <c r="AQ92" s="1002"/>
      <c r="AR92" s="1002"/>
      <c r="AS92" s="1002"/>
      <c r="AT92" s="1002"/>
      <c r="AU92" s="1005">
        <f t="shared" si="94"/>
        <v>1</v>
      </c>
      <c r="AV92" s="1002">
        <f t="shared" si="95"/>
        <v>30000000</v>
      </c>
      <c r="AW92" s="1002">
        <f t="shared" si="105"/>
        <v>0</v>
      </c>
      <c r="AX92" s="1002">
        <f t="shared" si="105"/>
        <v>0</v>
      </c>
      <c r="AY92" s="1002">
        <f t="shared" si="105"/>
        <v>0</v>
      </c>
      <c r="AZ92" s="1002">
        <f t="shared" si="96"/>
        <v>0</v>
      </c>
      <c r="BA92" s="1002">
        <f t="shared" si="96"/>
        <v>0</v>
      </c>
      <c r="BB92" s="1002">
        <f t="shared" si="96"/>
        <v>0</v>
      </c>
      <c r="BC92" s="1002">
        <f t="shared" si="96"/>
        <v>0</v>
      </c>
      <c r="BD92" s="1002">
        <f t="shared" si="96"/>
        <v>0</v>
      </c>
      <c r="BE92" s="1002">
        <f t="shared" si="96"/>
        <v>0</v>
      </c>
      <c r="BF92" s="1002">
        <f t="shared" si="96"/>
        <v>0</v>
      </c>
      <c r="BG92" s="1002">
        <f t="shared" si="96"/>
        <v>0</v>
      </c>
      <c r="BH92" s="1002">
        <f t="shared" si="96"/>
        <v>0</v>
      </c>
      <c r="BI92" s="1002">
        <f t="shared" si="96"/>
        <v>0</v>
      </c>
      <c r="BJ92" s="1002">
        <f t="shared" si="96"/>
        <v>0</v>
      </c>
      <c r="BK92" s="1002">
        <f t="shared" si="96"/>
        <v>30000000</v>
      </c>
      <c r="BL92" s="1002"/>
      <c r="BM92" s="1002"/>
      <c r="BN92" s="1002">
        <f t="shared" si="97"/>
        <v>0</v>
      </c>
      <c r="BO92" s="1005">
        <f t="shared" si="98"/>
        <v>0</v>
      </c>
      <c r="BP92" s="1002">
        <f t="shared" si="99"/>
        <v>0</v>
      </c>
      <c r="BQ92" s="1002"/>
      <c r="BR92" s="1002"/>
      <c r="BS92" s="1002"/>
      <c r="BT92" s="1002"/>
      <c r="BU92" s="1002"/>
      <c r="BV92" s="1002"/>
      <c r="BW92" s="1002"/>
      <c r="BX92" s="1002"/>
      <c r="BY92" s="1002"/>
      <c r="BZ92" s="1002"/>
      <c r="CA92" s="1002"/>
      <c r="CB92" s="1002"/>
      <c r="CC92" s="1002"/>
      <c r="CD92" s="1002"/>
      <c r="CE92" s="1002"/>
      <c r="CF92" s="1002"/>
      <c r="CG92" s="1002"/>
      <c r="CH92" s="1002"/>
      <c r="CI92" s="1005">
        <f t="shared" si="100"/>
        <v>1</v>
      </c>
      <c r="CJ92" s="1002">
        <f t="shared" si="101"/>
        <v>30000000</v>
      </c>
      <c r="CK92" s="1002">
        <f t="shared" si="106"/>
        <v>0</v>
      </c>
      <c r="CL92" s="1002">
        <f>I92-BR92</f>
        <v>0</v>
      </c>
      <c r="CM92" s="1002">
        <f t="shared" si="107"/>
        <v>0</v>
      </c>
      <c r="CN92" s="1002">
        <f t="shared" si="107"/>
        <v>0</v>
      </c>
      <c r="CO92" s="1002">
        <f t="shared" si="107"/>
        <v>0</v>
      </c>
      <c r="CP92" s="1002">
        <f t="shared" si="102"/>
        <v>0</v>
      </c>
      <c r="CQ92" s="1002">
        <f t="shared" si="108"/>
        <v>0</v>
      </c>
      <c r="CR92" s="1002">
        <f t="shared" si="108"/>
        <v>0</v>
      </c>
      <c r="CS92" s="1002">
        <f t="shared" si="108"/>
        <v>0</v>
      </c>
      <c r="CT92" s="1002">
        <f t="shared" si="103"/>
        <v>0</v>
      </c>
      <c r="CU92" s="1002">
        <f t="shared" si="103"/>
        <v>0</v>
      </c>
      <c r="CV92" s="1002">
        <f t="shared" si="103"/>
        <v>0</v>
      </c>
      <c r="CW92" s="1002">
        <f t="shared" si="104"/>
        <v>0</v>
      </c>
      <c r="CX92" s="1002">
        <f t="shared" si="104"/>
        <v>0</v>
      </c>
      <c r="CY92" s="1002">
        <f t="shared" si="104"/>
        <v>30000000</v>
      </c>
      <c r="CZ92" s="1002">
        <f t="shared" si="104"/>
        <v>0</v>
      </c>
      <c r="DA92" s="1002">
        <f t="shared" si="104"/>
        <v>0</v>
      </c>
      <c r="DB92" s="1002">
        <f t="shared" si="104"/>
        <v>0</v>
      </c>
      <c r="DF92" s="1082"/>
      <c r="DG92" s="1082"/>
      <c r="DH92" s="1080"/>
    </row>
    <row r="93" spans="1:112" ht="49.5" hidden="1" customHeight="1" x14ac:dyDescent="0.25">
      <c r="A93" s="1504"/>
      <c r="B93" s="1493"/>
      <c r="C93" s="852" t="s">
        <v>4401</v>
      </c>
      <c r="D93" s="1008" t="s">
        <v>4546</v>
      </c>
      <c r="E93" s="1034">
        <v>301</v>
      </c>
      <c r="F93" s="1061" t="s">
        <v>4548</v>
      </c>
      <c r="G93" s="1002">
        <f t="shared" si="91"/>
        <v>50000000</v>
      </c>
      <c r="H93" s="1002"/>
      <c r="I93" s="1002"/>
      <c r="J93" s="1002"/>
      <c r="K93" s="1002"/>
      <c r="L93" s="1002"/>
      <c r="M93" s="1002"/>
      <c r="N93" s="1002"/>
      <c r="O93" s="1002"/>
      <c r="P93" s="1002"/>
      <c r="Q93" s="1002"/>
      <c r="R93" s="1002"/>
      <c r="S93" s="1002"/>
      <c r="T93" s="1002"/>
      <c r="U93" s="1002"/>
      <c r="V93" s="1002">
        <v>25000000</v>
      </c>
      <c r="W93" s="1002"/>
      <c r="X93" s="1002"/>
      <c r="Y93" s="1002">
        <v>25000000</v>
      </c>
      <c r="AA93" s="1005">
        <f t="shared" si="92"/>
        <v>0</v>
      </c>
      <c r="AB93" s="1002">
        <f t="shared" si="93"/>
        <v>0</v>
      </c>
      <c r="AC93" s="1002"/>
      <c r="AD93" s="1002"/>
      <c r="AE93" s="1002"/>
      <c r="AF93" s="1002"/>
      <c r="AG93" s="1002"/>
      <c r="AH93" s="1002"/>
      <c r="AI93" s="1002"/>
      <c r="AJ93" s="1002"/>
      <c r="AK93" s="1002"/>
      <c r="AL93" s="1002"/>
      <c r="AM93" s="1002"/>
      <c r="AN93" s="1002"/>
      <c r="AO93" s="1002"/>
      <c r="AP93" s="1002"/>
      <c r="AQ93" s="1002"/>
      <c r="AR93" s="1002"/>
      <c r="AS93" s="1002"/>
      <c r="AT93" s="1002"/>
      <c r="AU93" s="1005">
        <f t="shared" si="94"/>
        <v>1</v>
      </c>
      <c r="AV93" s="1002">
        <f t="shared" si="95"/>
        <v>50000000</v>
      </c>
      <c r="AW93" s="1002">
        <f t="shared" si="105"/>
        <v>0</v>
      </c>
      <c r="AX93" s="1002">
        <f t="shared" si="105"/>
        <v>0</v>
      </c>
      <c r="AY93" s="1002">
        <f t="shared" si="105"/>
        <v>0</v>
      </c>
      <c r="AZ93" s="1002">
        <f t="shared" si="96"/>
        <v>0</v>
      </c>
      <c r="BA93" s="1002">
        <f t="shared" si="96"/>
        <v>0</v>
      </c>
      <c r="BB93" s="1002">
        <f t="shared" si="96"/>
        <v>0</v>
      </c>
      <c r="BC93" s="1002">
        <f t="shared" si="96"/>
        <v>0</v>
      </c>
      <c r="BD93" s="1002">
        <f t="shared" si="96"/>
        <v>0</v>
      </c>
      <c r="BE93" s="1002">
        <f t="shared" si="96"/>
        <v>0</v>
      </c>
      <c r="BF93" s="1002">
        <f t="shared" si="96"/>
        <v>0</v>
      </c>
      <c r="BG93" s="1002">
        <f t="shared" si="96"/>
        <v>0</v>
      </c>
      <c r="BH93" s="1002">
        <f t="shared" si="96"/>
        <v>0</v>
      </c>
      <c r="BI93" s="1002">
        <f t="shared" si="96"/>
        <v>0</v>
      </c>
      <c r="BJ93" s="1002">
        <f t="shared" si="96"/>
        <v>0</v>
      </c>
      <c r="BK93" s="1002">
        <f t="shared" si="96"/>
        <v>25000000</v>
      </c>
      <c r="BL93" s="1002"/>
      <c r="BM93" s="1002"/>
      <c r="BN93" s="1002">
        <f t="shared" si="97"/>
        <v>25000000</v>
      </c>
      <c r="BO93" s="1005">
        <f t="shared" si="98"/>
        <v>0</v>
      </c>
      <c r="BP93" s="1002">
        <f t="shared" si="99"/>
        <v>0</v>
      </c>
      <c r="BQ93" s="1002"/>
      <c r="BR93" s="1002"/>
      <c r="BS93" s="1002"/>
      <c r="BT93" s="1002"/>
      <c r="BU93" s="1002"/>
      <c r="BV93" s="1002"/>
      <c r="BW93" s="1002"/>
      <c r="BX93" s="1002"/>
      <c r="BY93" s="1002"/>
      <c r="BZ93" s="1002"/>
      <c r="CA93" s="1002"/>
      <c r="CB93" s="1002"/>
      <c r="CC93" s="1002"/>
      <c r="CD93" s="1002"/>
      <c r="CE93" s="1002"/>
      <c r="CF93" s="1002"/>
      <c r="CG93" s="1002"/>
      <c r="CH93" s="1002"/>
      <c r="CI93" s="1005">
        <f t="shared" si="100"/>
        <v>1</v>
      </c>
      <c r="CJ93" s="1002">
        <f t="shared" si="101"/>
        <v>50000000</v>
      </c>
      <c r="CK93" s="1002">
        <f t="shared" si="106"/>
        <v>0</v>
      </c>
      <c r="CL93" s="1002">
        <f>I93-BR93</f>
        <v>0</v>
      </c>
      <c r="CM93" s="1002">
        <f t="shared" si="107"/>
        <v>0</v>
      </c>
      <c r="CN93" s="1002">
        <f t="shared" si="107"/>
        <v>0</v>
      </c>
      <c r="CO93" s="1002">
        <f t="shared" si="107"/>
        <v>0</v>
      </c>
      <c r="CP93" s="1002">
        <f t="shared" si="102"/>
        <v>0</v>
      </c>
      <c r="CQ93" s="1002">
        <f t="shared" si="108"/>
        <v>0</v>
      </c>
      <c r="CR93" s="1002">
        <f t="shared" si="108"/>
        <v>0</v>
      </c>
      <c r="CS93" s="1002">
        <f t="shared" si="108"/>
        <v>0</v>
      </c>
      <c r="CT93" s="1002">
        <f t="shared" si="103"/>
        <v>0</v>
      </c>
      <c r="CU93" s="1002">
        <f t="shared" si="103"/>
        <v>0</v>
      </c>
      <c r="CV93" s="1002">
        <f t="shared" si="103"/>
        <v>0</v>
      </c>
      <c r="CW93" s="1002">
        <f t="shared" si="104"/>
        <v>0</v>
      </c>
      <c r="CX93" s="1002">
        <f t="shared" si="104"/>
        <v>0</v>
      </c>
      <c r="CY93" s="1002">
        <f t="shared" si="104"/>
        <v>25000000</v>
      </c>
      <c r="CZ93" s="1002">
        <f t="shared" si="104"/>
        <v>0</v>
      </c>
      <c r="DA93" s="1002">
        <f t="shared" si="104"/>
        <v>0</v>
      </c>
      <c r="DB93" s="1002">
        <f t="shared" si="104"/>
        <v>25000000</v>
      </c>
      <c r="DF93" s="1082"/>
      <c r="DG93" s="1082"/>
      <c r="DH93" s="1080"/>
    </row>
    <row r="94" spans="1:112" ht="39.75" hidden="1" customHeight="1" x14ac:dyDescent="0.25">
      <c r="A94" s="1504"/>
      <c r="B94" s="1493"/>
      <c r="C94" s="852" t="s">
        <v>4402</v>
      </c>
      <c r="D94" s="1008" t="s">
        <v>4547</v>
      </c>
      <c r="E94" s="1034">
        <v>301</v>
      </c>
      <c r="F94" s="1061" t="s">
        <v>4447</v>
      </c>
      <c r="G94" s="1002">
        <f t="shared" si="91"/>
        <v>34000000</v>
      </c>
      <c r="H94" s="1002"/>
      <c r="I94" s="1002"/>
      <c r="J94" s="1002"/>
      <c r="K94" s="1002"/>
      <c r="L94" s="1002"/>
      <c r="M94" s="1002"/>
      <c r="N94" s="1002"/>
      <c r="O94" s="1002"/>
      <c r="P94" s="1002"/>
      <c r="Q94" s="1002"/>
      <c r="R94" s="1002"/>
      <c r="S94" s="1002"/>
      <c r="T94" s="1002"/>
      <c r="U94" s="1002"/>
      <c r="V94" s="1002">
        <v>34000000</v>
      </c>
      <c r="W94" s="1002"/>
      <c r="X94" s="1002"/>
      <c r="Y94" s="1002"/>
      <c r="AA94" s="1005">
        <f t="shared" si="92"/>
        <v>0.33084932352941177</v>
      </c>
      <c r="AB94" s="1002">
        <f t="shared" si="93"/>
        <v>11248877</v>
      </c>
      <c r="AC94" s="1002"/>
      <c r="AD94" s="1002"/>
      <c r="AE94" s="1002"/>
      <c r="AF94" s="1002"/>
      <c r="AG94" s="1002"/>
      <c r="AH94" s="1002"/>
      <c r="AI94" s="1002"/>
      <c r="AJ94" s="1002"/>
      <c r="AK94" s="1002"/>
      <c r="AL94" s="1002"/>
      <c r="AM94" s="1002"/>
      <c r="AN94" s="1002"/>
      <c r="AO94" s="1002"/>
      <c r="AP94" s="1002"/>
      <c r="AQ94" s="1002">
        <f>+'[7]ENERO 2016'!$Z$174</f>
        <v>11248877</v>
      </c>
      <c r="AR94" s="1002"/>
      <c r="AS94" s="1002"/>
      <c r="AT94" s="1002"/>
      <c r="AU94" s="1005">
        <f t="shared" si="94"/>
        <v>0.66915067647058823</v>
      </c>
      <c r="AV94" s="1002">
        <f t="shared" si="95"/>
        <v>22751123</v>
      </c>
      <c r="AW94" s="1002">
        <f t="shared" si="105"/>
        <v>0</v>
      </c>
      <c r="AX94" s="1002">
        <f t="shared" si="105"/>
        <v>0</v>
      </c>
      <c r="AY94" s="1002">
        <f t="shared" si="105"/>
        <v>0</v>
      </c>
      <c r="AZ94" s="1002">
        <f t="shared" si="96"/>
        <v>0</v>
      </c>
      <c r="BA94" s="1002">
        <f t="shared" si="96"/>
        <v>0</v>
      </c>
      <c r="BB94" s="1002">
        <f t="shared" si="96"/>
        <v>0</v>
      </c>
      <c r="BC94" s="1002">
        <f t="shared" si="96"/>
        <v>0</v>
      </c>
      <c r="BD94" s="1002">
        <f t="shared" si="96"/>
        <v>0</v>
      </c>
      <c r="BE94" s="1002">
        <f t="shared" si="96"/>
        <v>0</v>
      </c>
      <c r="BF94" s="1002">
        <f t="shared" si="96"/>
        <v>0</v>
      </c>
      <c r="BG94" s="1002">
        <f t="shared" si="96"/>
        <v>0</v>
      </c>
      <c r="BH94" s="1002">
        <f t="shared" si="96"/>
        <v>0</v>
      </c>
      <c r="BI94" s="1002">
        <f t="shared" si="96"/>
        <v>0</v>
      </c>
      <c r="BJ94" s="1002">
        <f t="shared" si="96"/>
        <v>0</v>
      </c>
      <c r="BK94" s="1002">
        <f t="shared" si="96"/>
        <v>22751123</v>
      </c>
      <c r="BL94" s="1002"/>
      <c r="BM94" s="1002"/>
      <c r="BN94" s="1002">
        <f t="shared" si="97"/>
        <v>0</v>
      </c>
      <c r="BO94" s="1005">
        <f t="shared" si="98"/>
        <v>0.33084200000000002</v>
      </c>
      <c r="BP94" s="1002">
        <f t="shared" si="99"/>
        <v>11248628</v>
      </c>
      <c r="BQ94" s="1002"/>
      <c r="BR94" s="1002"/>
      <c r="BS94" s="1002"/>
      <c r="BT94" s="1002"/>
      <c r="BU94" s="1002"/>
      <c r="BV94" s="1002"/>
      <c r="BW94" s="1002"/>
      <c r="BX94" s="1002"/>
      <c r="BY94" s="1002"/>
      <c r="BZ94" s="1002"/>
      <c r="CA94" s="1002"/>
      <c r="CB94" s="1002"/>
      <c r="CC94" s="1002"/>
      <c r="CD94" s="1002"/>
      <c r="CE94" s="1002">
        <f>+'[7]ENERO 2016'!$H$172</f>
        <v>11248628</v>
      </c>
      <c r="CF94" s="1002"/>
      <c r="CG94" s="1002"/>
      <c r="CH94" s="1002"/>
      <c r="CI94" s="1005">
        <f t="shared" si="100"/>
        <v>0.66915799999999992</v>
      </c>
      <c r="CJ94" s="1002">
        <f t="shared" si="101"/>
        <v>22751372</v>
      </c>
      <c r="CK94" s="1002">
        <f t="shared" si="106"/>
        <v>0</v>
      </c>
      <c r="CL94" s="1002">
        <f>I94-BR94</f>
        <v>0</v>
      </c>
      <c r="CM94" s="1002">
        <f t="shared" si="107"/>
        <v>0</v>
      </c>
      <c r="CN94" s="1002">
        <f t="shared" si="107"/>
        <v>0</v>
      </c>
      <c r="CO94" s="1002">
        <f t="shared" si="107"/>
        <v>0</v>
      </c>
      <c r="CP94" s="1002">
        <f t="shared" si="102"/>
        <v>0</v>
      </c>
      <c r="CQ94" s="1002">
        <f t="shared" si="108"/>
        <v>0</v>
      </c>
      <c r="CR94" s="1002">
        <f t="shared" si="108"/>
        <v>0</v>
      </c>
      <c r="CS94" s="1002">
        <f t="shared" si="108"/>
        <v>0</v>
      </c>
      <c r="CT94" s="1002">
        <f t="shared" si="103"/>
        <v>0</v>
      </c>
      <c r="CU94" s="1002">
        <f t="shared" si="103"/>
        <v>0</v>
      </c>
      <c r="CV94" s="1002">
        <f t="shared" si="103"/>
        <v>0</v>
      </c>
      <c r="CW94" s="1002">
        <f t="shared" si="104"/>
        <v>0</v>
      </c>
      <c r="CX94" s="1002">
        <f t="shared" si="104"/>
        <v>0</v>
      </c>
      <c r="CY94" s="1002">
        <f t="shared" si="104"/>
        <v>22751372</v>
      </c>
      <c r="CZ94" s="1002">
        <f t="shared" si="104"/>
        <v>0</v>
      </c>
      <c r="DA94" s="1002">
        <f t="shared" si="104"/>
        <v>0</v>
      </c>
      <c r="DB94" s="1002">
        <f t="shared" si="104"/>
        <v>0</v>
      </c>
      <c r="DF94" s="1082"/>
      <c r="DG94" s="1082"/>
      <c r="DH94" s="1080"/>
    </row>
    <row r="95" spans="1:112" ht="27.75" hidden="1" customHeight="1" x14ac:dyDescent="0.25">
      <c r="A95" s="1504"/>
      <c r="B95" s="1493"/>
      <c r="C95" s="852" t="s">
        <v>4403</v>
      </c>
      <c r="D95" s="1008" t="s">
        <v>4459</v>
      </c>
      <c r="E95" s="1034">
        <v>301</v>
      </c>
      <c r="F95" s="1061" t="s">
        <v>4455</v>
      </c>
      <c r="G95" s="1002">
        <f t="shared" si="91"/>
        <v>60000000</v>
      </c>
      <c r="H95" s="1002"/>
      <c r="I95" s="1002"/>
      <c r="J95" s="1002"/>
      <c r="K95" s="1002"/>
      <c r="L95" s="1002"/>
      <c r="M95" s="1002"/>
      <c r="N95" s="1002"/>
      <c r="O95" s="1002"/>
      <c r="P95" s="1002"/>
      <c r="Q95" s="1002"/>
      <c r="R95" s="1002"/>
      <c r="S95" s="1002"/>
      <c r="T95" s="1002"/>
      <c r="U95" s="1002"/>
      <c r="V95" s="1002">
        <v>60000000</v>
      </c>
      <c r="W95" s="1002"/>
      <c r="X95" s="1002"/>
      <c r="Y95" s="1002"/>
      <c r="AA95" s="1005">
        <f t="shared" si="92"/>
        <v>1</v>
      </c>
      <c r="AB95" s="1002">
        <f t="shared" si="93"/>
        <v>60000000</v>
      </c>
      <c r="AC95" s="1002"/>
      <c r="AD95" s="1002"/>
      <c r="AE95" s="1002"/>
      <c r="AF95" s="1002"/>
      <c r="AG95" s="1002"/>
      <c r="AH95" s="1002"/>
      <c r="AI95" s="1002"/>
      <c r="AJ95" s="1002"/>
      <c r="AK95" s="1002"/>
      <c r="AL95" s="1002"/>
      <c r="AM95" s="1002"/>
      <c r="AN95" s="1002"/>
      <c r="AO95" s="1002"/>
      <c r="AP95" s="1002"/>
      <c r="AQ95" s="1002">
        <f>+'[7]ENERO 2016'!$Z$180</f>
        <v>60000000</v>
      </c>
      <c r="AR95" s="1002"/>
      <c r="AS95" s="1002"/>
      <c r="AT95" s="1002"/>
      <c r="AU95" s="1005">
        <f t="shared" si="94"/>
        <v>0</v>
      </c>
      <c r="AV95" s="1002">
        <f t="shared" si="95"/>
        <v>0</v>
      </c>
      <c r="AW95" s="1002">
        <f t="shared" si="105"/>
        <v>0</v>
      </c>
      <c r="AX95" s="1002">
        <f t="shared" si="105"/>
        <v>0</v>
      </c>
      <c r="AY95" s="1002">
        <f t="shared" si="105"/>
        <v>0</v>
      </c>
      <c r="AZ95" s="1002">
        <f t="shared" si="96"/>
        <v>0</v>
      </c>
      <c r="BA95" s="1002">
        <f t="shared" si="96"/>
        <v>0</v>
      </c>
      <c r="BB95" s="1002">
        <f t="shared" si="96"/>
        <v>0</v>
      </c>
      <c r="BC95" s="1002">
        <f t="shared" si="96"/>
        <v>0</v>
      </c>
      <c r="BD95" s="1002">
        <f t="shared" si="96"/>
        <v>0</v>
      </c>
      <c r="BE95" s="1002">
        <f t="shared" si="96"/>
        <v>0</v>
      </c>
      <c r="BF95" s="1002">
        <f t="shared" si="96"/>
        <v>0</v>
      </c>
      <c r="BG95" s="1002">
        <f t="shared" si="96"/>
        <v>0</v>
      </c>
      <c r="BH95" s="1002">
        <f t="shared" si="96"/>
        <v>0</v>
      </c>
      <c r="BI95" s="1002">
        <f t="shared" si="96"/>
        <v>0</v>
      </c>
      <c r="BJ95" s="1002">
        <f t="shared" si="96"/>
        <v>0</v>
      </c>
      <c r="BK95" s="1002">
        <f t="shared" si="96"/>
        <v>0</v>
      </c>
      <c r="BL95" s="1002"/>
      <c r="BM95" s="1002"/>
      <c r="BN95" s="1002">
        <f t="shared" si="97"/>
        <v>0</v>
      </c>
      <c r="BO95" s="1005">
        <f t="shared" si="98"/>
        <v>0</v>
      </c>
      <c r="BP95" s="1002">
        <f t="shared" si="99"/>
        <v>0</v>
      </c>
      <c r="BQ95" s="1002"/>
      <c r="BR95" s="1002"/>
      <c r="BS95" s="1002"/>
      <c r="BT95" s="1002"/>
      <c r="BU95" s="1002"/>
      <c r="BV95" s="1002"/>
      <c r="BW95" s="1002"/>
      <c r="BX95" s="1002"/>
      <c r="BY95" s="1002"/>
      <c r="BZ95" s="1002"/>
      <c r="CA95" s="1002"/>
      <c r="CB95" s="1002"/>
      <c r="CC95" s="1002"/>
      <c r="CD95" s="1002"/>
      <c r="CE95" s="1002"/>
      <c r="CF95" s="1002"/>
      <c r="CG95" s="1002"/>
      <c r="CH95" s="1002"/>
      <c r="CI95" s="1005">
        <f t="shared" si="100"/>
        <v>1</v>
      </c>
      <c r="CJ95" s="1002">
        <f t="shared" si="101"/>
        <v>60000000</v>
      </c>
      <c r="CK95" s="1002">
        <f t="shared" si="106"/>
        <v>0</v>
      </c>
      <c r="CL95" s="1002">
        <f>I95-BR95</f>
        <v>0</v>
      </c>
      <c r="CM95" s="1002">
        <f t="shared" si="107"/>
        <v>0</v>
      </c>
      <c r="CN95" s="1002">
        <f t="shared" si="107"/>
        <v>0</v>
      </c>
      <c r="CO95" s="1002">
        <f t="shared" si="107"/>
        <v>0</v>
      </c>
      <c r="CP95" s="1002">
        <f t="shared" si="102"/>
        <v>0</v>
      </c>
      <c r="CQ95" s="1002">
        <f t="shared" si="108"/>
        <v>0</v>
      </c>
      <c r="CR95" s="1002">
        <f t="shared" si="108"/>
        <v>0</v>
      </c>
      <c r="CS95" s="1002">
        <f t="shared" si="108"/>
        <v>0</v>
      </c>
      <c r="CT95" s="1002">
        <f t="shared" si="103"/>
        <v>0</v>
      </c>
      <c r="CU95" s="1002">
        <f t="shared" si="103"/>
        <v>0</v>
      </c>
      <c r="CV95" s="1002">
        <f t="shared" si="103"/>
        <v>0</v>
      </c>
      <c r="CW95" s="1002">
        <f t="shared" si="104"/>
        <v>0</v>
      </c>
      <c r="CX95" s="1002">
        <f t="shared" si="104"/>
        <v>0</v>
      </c>
      <c r="CY95" s="1002">
        <f t="shared" si="104"/>
        <v>60000000</v>
      </c>
      <c r="CZ95" s="1002">
        <f t="shared" si="104"/>
        <v>0</v>
      </c>
      <c r="DA95" s="1002">
        <f t="shared" si="104"/>
        <v>0</v>
      </c>
      <c r="DB95" s="1002">
        <f t="shared" si="104"/>
        <v>0</v>
      </c>
      <c r="DF95" s="1082"/>
      <c r="DG95" s="1082"/>
      <c r="DH95" s="1080"/>
    </row>
    <row r="96" spans="1:112" ht="26.25" hidden="1" customHeight="1" x14ac:dyDescent="0.25">
      <c r="A96" s="1504"/>
      <c r="B96" s="1493"/>
      <c r="C96" s="852" t="s">
        <v>4453</v>
      </c>
      <c r="D96" s="1008" t="s">
        <v>4460</v>
      </c>
      <c r="E96" s="1034">
        <v>301</v>
      </c>
      <c r="F96" s="1061" t="s">
        <v>4434</v>
      </c>
      <c r="G96" s="1002">
        <f t="shared" si="91"/>
        <v>20000000</v>
      </c>
      <c r="H96" s="1002"/>
      <c r="I96" s="1002"/>
      <c r="J96" s="1002"/>
      <c r="K96" s="1002"/>
      <c r="L96" s="1002"/>
      <c r="M96" s="1002"/>
      <c r="N96" s="1002"/>
      <c r="O96" s="1002"/>
      <c r="P96" s="1002"/>
      <c r="Q96" s="1002"/>
      <c r="R96" s="1002"/>
      <c r="S96" s="1002"/>
      <c r="T96" s="1002"/>
      <c r="U96" s="1002"/>
      <c r="V96" s="1002">
        <v>20000000</v>
      </c>
      <c r="W96" s="1002"/>
      <c r="X96" s="1002"/>
      <c r="Y96" s="1002"/>
      <c r="AA96" s="1005">
        <f t="shared" si="92"/>
        <v>0</v>
      </c>
      <c r="AB96" s="1002">
        <f t="shared" si="93"/>
        <v>0</v>
      </c>
      <c r="AC96" s="1002"/>
      <c r="AD96" s="1002"/>
      <c r="AE96" s="1002"/>
      <c r="AF96" s="1002"/>
      <c r="AG96" s="1002"/>
      <c r="AH96" s="1002"/>
      <c r="AI96" s="1002"/>
      <c r="AJ96" s="1002"/>
      <c r="AK96" s="1002"/>
      <c r="AL96" s="1002"/>
      <c r="AM96" s="1002"/>
      <c r="AN96" s="1002"/>
      <c r="AO96" s="1002"/>
      <c r="AP96" s="1002"/>
      <c r="AQ96" s="1002"/>
      <c r="AR96" s="1002"/>
      <c r="AS96" s="1002"/>
      <c r="AT96" s="1002"/>
      <c r="AU96" s="1005">
        <f t="shared" si="94"/>
        <v>1</v>
      </c>
      <c r="AV96" s="1002">
        <f t="shared" si="95"/>
        <v>20000000</v>
      </c>
      <c r="AW96" s="1002">
        <f t="shared" si="105"/>
        <v>0</v>
      </c>
      <c r="AX96" s="1002">
        <f t="shared" si="105"/>
        <v>0</v>
      </c>
      <c r="AY96" s="1002">
        <f t="shared" si="105"/>
        <v>0</v>
      </c>
      <c r="AZ96" s="1002">
        <f t="shared" si="96"/>
        <v>0</v>
      </c>
      <c r="BA96" s="1002">
        <f t="shared" si="96"/>
        <v>0</v>
      </c>
      <c r="BB96" s="1002">
        <f t="shared" si="96"/>
        <v>0</v>
      </c>
      <c r="BC96" s="1002">
        <f t="shared" si="96"/>
        <v>0</v>
      </c>
      <c r="BD96" s="1002">
        <f t="shared" si="96"/>
        <v>0</v>
      </c>
      <c r="BE96" s="1002">
        <f t="shared" si="96"/>
        <v>0</v>
      </c>
      <c r="BF96" s="1002">
        <f t="shared" si="96"/>
        <v>0</v>
      </c>
      <c r="BG96" s="1002">
        <f t="shared" si="96"/>
        <v>0</v>
      </c>
      <c r="BH96" s="1002">
        <f t="shared" si="96"/>
        <v>0</v>
      </c>
      <c r="BI96" s="1002">
        <f t="shared" si="96"/>
        <v>0</v>
      </c>
      <c r="BJ96" s="1002">
        <f t="shared" si="96"/>
        <v>0</v>
      </c>
      <c r="BK96" s="1002">
        <f t="shared" si="96"/>
        <v>20000000</v>
      </c>
      <c r="BL96" s="1002"/>
      <c r="BM96" s="1002"/>
      <c r="BN96" s="1002">
        <f t="shared" si="97"/>
        <v>0</v>
      </c>
      <c r="BO96" s="1005">
        <f t="shared" si="98"/>
        <v>0</v>
      </c>
      <c r="BP96" s="1002">
        <f t="shared" si="99"/>
        <v>0</v>
      </c>
      <c r="BQ96" s="1002"/>
      <c r="BR96" s="1002"/>
      <c r="BS96" s="1002"/>
      <c r="BT96" s="1002"/>
      <c r="BU96" s="1002"/>
      <c r="BV96" s="1002"/>
      <c r="BW96" s="1002"/>
      <c r="BX96" s="1002"/>
      <c r="BY96" s="1002"/>
      <c r="BZ96" s="1002"/>
      <c r="CA96" s="1002"/>
      <c r="CB96" s="1002"/>
      <c r="CC96" s="1002"/>
      <c r="CD96" s="1002"/>
      <c r="CE96" s="1002"/>
      <c r="CF96" s="1002"/>
      <c r="CG96" s="1002"/>
      <c r="CH96" s="1002"/>
      <c r="CI96" s="1005">
        <f t="shared" si="100"/>
        <v>1</v>
      </c>
      <c r="CJ96" s="1002">
        <f t="shared" si="101"/>
        <v>20000000</v>
      </c>
      <c r="CK96" s="1002">
        <f t="shared" si="106"/>
        <v>0</v>
      </c>
      <c r="CL96" s="1002">
        <f t="shared" si="106"/>
        <v>0</v>
      </c>
      <c r="CM96" s="1002">
        <f t="shared" si="107"/>
        <v>0</v>
      </c>
      <c r="CN96" s="1002">
        <f t="shared" si="107"/>
        <v>0</v>
      </c>
      <c r="CO96" s="1002">
        <f t="shared" si="107"/>
        <v>0</v>
      </c>
      <c r="CP96" s="1002">
        <f t="shared" si="102"/>
        <v>0</v>
      </c>
      <c r="CQ96" s="1002">
        <f t="shared" si="102"/>
        <v>0</v>
      </c>
      <c r="CR96" s="1002">
        <f t="shared" si="102"/>
        <v>0</v>
      </c>
      <c r="CS96" s="1002">
        <f t="shared" si="102"/>
        <v>0</v>
      </c>
      <c r="CT96" s="1002">
        <f t="shared" si="103"/>
        <v>0</v>
      </c>
      <c r="CU96" s="1002">
        <f t="shared" si="103"/>
        <v>0</v>
      </c>
      <c r="CV96" s="1002">
        <f t="shared" si="103"/>
        <v>0</v>
      </c>
      <c r="CW96" s="1002">
        <f t="shared" si="104"/>
        <v>0</v>
      </c>
      <c r="CX96" s="1002">
        <f t="shared" si="104"/>
        <v>0</v>
      </c>
      <c r="CY96" s="1002">
        <f t="shared" si="104"/>
        <v>20000000</v>
      </c>
      <c r="CZ96" s="1002">
        <f t="shared" si="104"/>
        <v>0</v>
      </c>
      <c r="DA96" s="1002">
        <f t="shared" si="104"/>
        <v>0</v>
      </c>
      <c r="DB96" s="1002">
        <f t="shared" si="104"/>
        <v>0</v>
      </c>
      <c r="DF96" s="1082"/>
      <c r="DG96" s="1082"/>
      <c r="DH96" s="1080"/>
    </row>
    <row r="97" spans="1:112" ht="47.25" hidden="1" customHeight="1" x14ac:dyDescent="0.25">
      <c r="A97" s="1504"/>
      <c r="B97" s="1494"/>
      <c r="C97" s="852" t="s">
        <v>4592</v>
      </c>
      <c r="D97" s="1008" t="s">
        <v>4593</v>
      </c>
      <c r="E97" s="1034">
        <v>301</v>
      </c>
      <c r="F97" s="1061" t="s">
        <v>4447</v>
      </c>
      <c r="G97" s="1002">
        <f t="shared" si="91"/>
        <v>26000000</v>
      </c>
      <c r="H97" s="1002"/>
      <c r="I97" s="1002"/>
      <c r="J97" s="1002"/>
      <c r="K97" s="1002"/>
      <c r="L97" s="1002"/>
      <c r="M97" s="1002"/>
      <c r="N97" s="1002"/>
      <c r="O97" s="1002"/>
      <c r="P97" s="1002"/>
      <c r="Q97" s="1002"/>
      <c r="R97" s="1002"/>
      <c r="S97" s="1002"/>
      <c r="T97" s="1002"/>
      <c r="U97" s="1002"/>
      <c r="V97" s="1002">
        <v>26000000</v>
      </c>
      <c r="W97" s="1002"/>
      <c r="X97" s="1002"/>
      <c r="Y97" s="1002"/>
      <c r="AA97" s="1005">
        <f t="shared" si="92"/>
        <v>1</v>
      </c>
      <c r="AB97" s="1002">
        <f t="shared" si="93"/>
        <v>26000000</v>
      </c>
      <c r="AC97" s="1002"/>
      <c r="AD97" s="1002"/>
      <c r="AE97" s="1002"/>
      <c r="AF97" s="1002"/>
      <c r="AG97" s="1002"/>
      <c r="AH97" s="1002"/>
      <c r="AI97" s="1002"/>
      <c r="AJ97" s="1002"/>
      <c r="AK97" s="1002"/>
      <c r="AL97" s="1002"/>
      <c r="AM97" s="1002"/>
      <c r="AN97" s="1002"/>
      <c r="AO97" s="1002"/>
      <c r="AP97" s="1002"/>
      <c r="AQ97" s="1002">
        <f>+'[7]ENERO 2016'!$Z$190</f>
        <v>26000000</v>
      </c>
      <c r="AR97" s="1002"/>
      <c r="AS97" s="1002"/>
      <c r="AT97" s="1002"/>
      <c r="AU97" s="1005">
        <f t="shared" si="94"/>
        <v>0</v>
      </c>
      <c r="AV97" s="1002">
        <f t="shared" si="95"/>
        <v>0</v>
      </c>
      <c r="AW97" s="1002">
        <f t="shared" si="105"/>
        <v>0</v>
      </c>
      <c r="AX97" s="1002">
        <f t="shared" si="105"/>
        <v>0</v>
      </c>
      <c r="AY97" s="1002">
        <f t="shared" si="105"/>
        <v>0</v>
      </c>
      <c r="AZ97" s="1002">
        <f t="shared" si="105"/>
        <v>0</v>
      </c>
      <c r="BA97" s="1002">
        <f t="shared" si="105"/>
        <v>0</v>
      </c>
      <c r="BB97" s="1002">
        <f t="shared" si="105"/>
        <v>0</v>
      </c>
      <c r="BC97" s="1002">
        <f t="shared" si="105"/>
        <v>0</v>
      </c>
      <c r="BD97" s="1002">
        <f t="shared" si="105"/>
        <v>0</v>
      </c>
      <c r="BE97" s="1002">
        <f t="shared" si="105"/>
        <v>0</v>
      </c>
      <c r="BF97" s="1002">
        <f t="shared" si="105"/>
        <v>0</v>
      </c>
      <c r="BG97" s="1002">
        <f t="shared" si="105"/>
        <v>0</v>
      </c>
      <c r="BH97" s="1002">
        <f t="shared" si="105"/>
        <v>0</v>
      </c>
      <c r="BI97" s="1002">
        <f t="shared" si="105"/>
        <v>0</v>
      </c>
      <c r="BJ97" s="1002">
        <f t="shared" si="105"/>
        <v>0</v>
      </c>
      <c r="BK97" s="1002">
        <f t="shared" si="105"/>
        <v>0</v>
      </c>
      <c r="BL97" s="1002">
        <f t="shared" si="105"/>
        <v>0</v>
      </c>
      <c r="BM97" s="1002">
        <f t="shared" ref="BM97:BN97" si="109">X97-AS97</f>
        <v>0</v>
      </c>
      <c r="BN97" s="1002">
        <f t="shared" si="109"/>
        <v>0</v>
      </c>
      <c r="BO97" s="1005">
        <f t="shared" si="98"/>
        <v>0</v>
      </c>
      <c r="BP97" s="1002">
        <f t="shared" si="99"/>
        <v>0</v>
      </c>
      <c r="BQ97" s="1002"/>
      <c r="BR97" s="1002"/>
      <c r="BS97" s="1002"/>
      <c r="BT97" s="1002"/>
      <c r="BU97" s="1002"/>
      <c r="BV97" s="1002"/>
      <c r="BW97" s="1002"/>
      <c r="BX97" s="1002"/>
      <c r="BY97" s="1002"/>
      <c r="BZ97" s="1002"/>
      <c r="CA97" s="1002"/>
      <c r="CB97" s="1002"/>
      <c r="CC97" s="1002"/>
      <c r="CD97" s="1002"/>
      <c r="CE97" s="1002"/>
      <c r="CF97" s="1002"/>
      <c r="CG97" s="1002"/>
      <c r="CH97" s="1002"/>
      <c r="CI97" s="1005">
        <f t="shared" si="100"/>
        <v>1</v>
      </c>
      <c r="CJ97" s="1002">
        <f t="shared" si="101"/>
        <v>26000000</v>
      </c>
      <c r="CK97" s="1002">
        <f t="shared" si="106"/>
        <v>0</v>
      </c>
      <c r="CL97" s="1002">
        <f t="shared" si="106"/>
        <v>0</v>
      </c>
      <c r="CM97" s="1002">
        <f t="shared" si="107"/>
        <v>0</v>
      </c>
      <c r="CN97" s="1002">
        <f t="shared" si="107"/>
        <v>0</v>
      </c>
      <c r="CO97" s="1002">
        <f t="shared" si="107"/>
        <v>0</v>
      </c>
      <c r="CP97" s="1002">
        <f t="shared" si="102"/>
        <v>0</v>
      </c>
      <c r="CQ97" s="1002">
        <f t="shared" si="102"/>
        <v>0</v>
      </c>
      <c r="CR97" s="1002">
        <f t="shared" si="102"/>
        <v>0</v>
      </c>
      <c r="CS97" s="1002">
        <f t="shared" si="102"/>
        <v>0</v>
      </c>
      <c r="CT97" s="1002">
        <f t="shared" si="103"/>
        <v>0</v>
      </c>
      <c r="CU97" s="1002">
        <f t="shared" si="103"/>
        <v>0</v>
      </c>
      <c r="CV97" s="1002">
        <f t="shared" si="103"/>
        <v>0</v>
      </c>
      <c r="CW97" s="1002">
        <f t="shared" si="103"/>
        <v>0</v>
      </c>
      <c r="CX97" s="1002">
        <f t="shared" si="103"/>
        <v>0</v>
      </c>
      <c r="CY97" s="1002">
        <f t="shared" si="103"/>
        <v>26000000</v>
      </c>
      <c r="CZ97" s="1002">
        <f t="shared" si="103"/>
        <v>0</v>
      </c>
      <c r="DA97" s="1002">
        <f t="shared" si="103"/>
        <v>0</v>
      </c>
      <c r="DB97" s="1002">
        <f t="shared" si="103"/>
        <v>0</v>
      </c>
      <c r="DF97" s="1082"/>
      <c r="DG97" s="1082"/>
      <c r="DH97" s="1080"/>
    </row>
    <row r="98" spans="1:112" ht="61.5" hidden="1" customHeight="1" x14ac:dyDescent="0.25">
      <c r="A98" s="1504"/>
      <c r="B98" s="1066" t="s">
        <v>4384</v>
      </c>
      <c r="C98" s="1068" t="s">
        <v>4437</v>
      </c>
      <c r="D98" s="1008" t="s">
        <v>4397</v>
      </c>
      <c r="E98" s="1067">
        <v>301</v>
      </c>
      <c r="F98" s="1061" t="s">
        <v>4447</v>
      </c>
      <c r="G98" s="1002">
        <f t="shared" si="91"/>
        <v>322000000</v>
      </c>
      <c r="H98" s="1002"/>
      <c r="I98" s="1002"/>
      <c r="J98" s="1002"/>
      <c r="K98" s="1002"/>
      <c r="L98" s="1002"/>
      <c r="M98" s="1002"/>
      <c r="N98" s="1002"/>
      <c r="O98" s="1002"/>
      <c r="P98" s="1002"/>
      <c r="Q98" s="1002"/>
      <c r="R98" s="1002"/>
      <c r="S98" s="1002"/>
      <c r="T98" s="1002"/>
      <c r="U98" s="1002"/>
      <c r="V98" s="1002">
        <v>322000000</v>
      </c>
      <c r="W98" s="1002"/>
      <c r="X98" s="1002"/>
      <c r="Y98" s="1002"/>
      <c r="AA98" s="1005">
        <f t="shared" si="92"/>
        <v>0.26708074534161491</v>
      </c>
      <c r="AB98" s="1002">
        <f t="shared" si="93"/>
        <v>86000000</v>
      </c>
      <c r="AC98" s="1002"/>
      <c r="AD98" s="1002"/>
      <c r="AE98" s="1002"/>
      <c r="AF98" s="1002"/>
      <c r="AG98" s="1002"/>
      <c r="AH98" s="1002"/>
      <c r="AI98" s="1002"/>
      <c r="AJ98" s="1002"/>
      <c r="AK98" s="1002"/>
      <c r="AL98" s="1002"/>
      <c r="AM98" s="1002"/>
      <c r="AN98" s="1002"/>
      <c r="AO98" s="1002"/>
      <c r="AP98" s="1002"/>
      <c r="AQ98" s="1002">
        <f>+'[7]ENERO 2016'!$Z$198</f>
        <v>86000000</v>
      </c>
      <c r="AR98" s="1002"/>
      <c r="AS98" s="1002"/>
      <c r="AT98" s="1002"/>
      <c r="AU98" s="1005">
        <f t="shared" si="94"/>
        <v>0.73291925465838514</v>
      </c>
      <c r="AV98" s="1002">
        <f t="shared" si="95"/>
        <v>236000000</v>
      </c>
      <c r="AW98" s="1002">
        <f t="shared" si="105"/>
        <v>0</v>
      </c>
      <c r="AX98" s="1002">
        <f t="shared" si="105"/>
        <v>0</v>
      </c>
      <c r="AY98" s="1002">
        <f t="shared" si="105"/>
        <v>0</v>
      </c>
      <c r="AZ98" s="1002">
        <f t="shared" si="96"/>
        <v>0</v>
      </c>
      <c r="BA98" s="1002">
        <f t="shared" si="96"/>
        <v>0</v>
      </c>
      <c r="BB98" s="1002">
        <f t="shared" si="96"/>
        <v>0</v>
      </c>
      <c r="BC98" s="1002">
        <f t="shared" si="96"/>
        <v>0</v>
      </c>
      <c r="BD98" s="1002">
        <f t="shared" si="96"/>
        <v>0</v>
      </c>
      <c r="BE98" s="1002">
        <f t="shared" si="96"/>
        <v>0</v>
      </c>
      <c r="BF98" s="1002">
        <f t="shared" si="96"/>
        <v>0</v>
      </c>
      <c r="BG98" s="1002">
        <f t="shared" si="96"/>
        <v>0</v>
      </c>
      <c r="BH98" s="1002">
        <f t="shared" si="96"/>
        <v>0</v>
      </c>
      <c r="BI98" s="1002">
        <f t="shared" si="96"/>
        <v>0</v>
      </c>
      <c r="BJ98" s="1002">
        <f t="shared" si="96"/>
        <v>0</v>
      </c>
      <c r="BK98" s="1002">
        <f t="shared" si="96"/>
        <v>236000000</v>
      </c>
      <c r="BL98" s="1002"/>
      <c r="BM98" s="1002"/>
      <c r="BN98" s="1002">
        <f t="shared" si="97"/>
        <v>0</v>
      </c>
      <c r="BO98" s="1005">
        <f t="shared" si="98"/>
        <v>0</v>
      </c>
      <c r="BP98" s="1002">
        <f t="shared" si="99"/>
        <v>0</v>
      </c>
      <c r="BQ98" s="1002"/>
      <c r="BR98" s="1002"/>
      <c r="BS98" s="1002"/>
      <c r="BT98" s="1002"/>
      <c r="BU98" s="1002"/>
      <c r="BV98" s="1002"/>
      <c r="BW98" s="1002"/>
      <c r="BX98" s="1002"/>
      <c r="BY98" s="1002"/>
      <c r="BZ98" s="1002"/>
      <c r="CA98" s="1002"/>
      <c r="CB98" s="1002"/>
      <c r="CC98" s="1002"/>
      <c r="CD98" s="1002"/>
      <c r="CE98" s="1002"/>
      <c r="CF98" s="1002"/>
      <c r="CG98" s="1002"/>
      <c r="CH98" s="1002"/>
      <c r="CI98" s="1005">
        <f t="shared" si="100"/>
        <v>1</v>
      </c>
      <c r="CJ98" s="1002">
        <f t="shared" si="101"/>
        <v>322000000</v>
      </c>
      <c r="CK98" s="1002">
        <f t="shared" si="106"/>
        <v>0</v>
      </c>
      <c r="CL98" s="1002">
        <f t="shared" si="106"/>
        <v>0</v>
      </c>
      <c r="CM98" s="1002">
        <f t="shared" si="107"/>
        <v>0</v>
      </c>
      <c r="CN98" s="1002">
        <f t="shared" si="107"/>
        <v>0</v>
      </c>
      <c r="CO98" s="1002">
        <f t="shared" si="107"/>
        <v>0</v>
      </c>
      <c r="CP98" s="1002">
        <f t="shared" si="102"/>
        <v>0</v>
      </c>
      <c r="CQ98" s="1002">
        <f t="shared" ref="CQ98:CR104" si="110">+N98-BW98</f>
        <v>0</v>
      </c>
      <c r="CR98" s="1002">
        <f t="shared" si="110"/>
        <v>0</v>
      </c>
      <c r="CS98" s="1002">
        <f t="shared" si="102"/>
        <v>0</v>
      </c>
      <c r="CT98" s="1002">
        <f t="shared" si="103"/>
        <v>0</v>
      </c>
      <c r="CU98" s="1002">
        <f t="shared" si="103"/>
        <v>0</v>
      </c>
      <c r="CV98" s="1002">
        <f t="shared" si="103"/>
        <v>0</v>
      </c>
      <c r="CW98" s="1002">
        <f t="shared" si="104"/>
        <v>0</v>
      </c>
      <c r="CX98" s="1002">
        <f t="shared" si="104"/>
        <v>0</v>
      </c>
      <c r="CY98" s="1002">
        <f t="shared" si="104"/>
        <v>322000000</v>
      </c>
      <c r="CZ98" s="1002">
        <f t="shared" si="104"/>
        <v>0</v>
      </c>
      <c r="DA98" s="1002">
        <f t="shared" si="104"/>
        <v>0</v>
      </c>
      <c r="DB98" s="1002">
        <f t="shared" si="104"/>
        <v>0</v>
      </c>
      <c r="DF98" s="1082"/>
      <c r="DG98" s="1082"/>
      <c r="DH98" s="1080"/>
    </row>
    <row r="99" spans="1:112" ht="48" hidden="1" customHeight="1" x14ac:dyDescent="0.25">
      <c r="A99" s="1504"/>
      <c r="B99" s="1041" t="s">
        <v>4385</v>
      </c>
      <c r="C99" s="852" t="s">
        <v>4438</v>
      </c>
      <c r="D99" s="1008" t="s">
        <v>4398</v>
      </c>
      <c r="E99" s="1034">
        <v>301</v>
      </c>
      <c r="F99" s="1061" t="s">
        <v>4549</v>
      </c>
      <c r="G99" s="1002">
        <f t="shared" si="91"/>
        <v>322000000</v>
      </c>
      <c r="H99" s="1002"/>
      <c r="I99" s="1002"/>
      <c r="J99" s="1002"/>
      <c r="K99" s="1002"/>
      <c r="L99" s="1002"/>
      <c r="M99" s="1002"/>
      <c r="N99" s="1002"/>
      <c r="O99" s="1002"/>
      <c r="P99" s="1002"/>
      <c r="Q99" s="1002"/>
      <c r="R99" s="1002"/>
      <c r="S99" s="1002"/>
      <c r="T99" s="1002"/>
      <c r="U99" s="1002"/>
      <c r="V99" s="1002">
        <v>316000000</v>
      </c>
      <c r="W99" s="1002"/>
      <c r="X99" s="1002"/>
      <c r="Y99" s="1002">
        <v>6000000</v>
      </c>
      <c r="AA99" s="1005">
        <f t="shared" si="92"/>
        <v>0.25465838509316768</v>
      </c>
      <c r="AB99" s="1002">
        <f t="shared" si="93"/>
        <v>82000000</v>
      </c>
      <c r="AC99" s="1002"/>
      <c r="AD99" s="1002"/>
      <c r="AE99" s="1002"/>
      <c r="AF99" s="1002"/>
      <c r="AG99" s="1002"/>
      <c r="AH99" s="1002"/>
      <c r="AI99" s="1002"/>
      <c r="AJ99" s="1002"/>
      <c r="AK99" s="1002"/>
      <c r="AL99" s="1002"/>
      <c r="AM99" s="1002"/>
      <c r="AN99" s="1002"/>
      <c r="AO99" s="1002"/>
      <c r="AP99" s="1002"/>
      <c r="AQ99" s="1002">
        <f>+'[7]ENERO 2016'!$Z$205</f>
        <v>82000000</v>
      </c>
      <c r="AR99" s="1002"/>
      <c r="AS99" s="1002"/>
      <c r="AT99" s="1002"/>
      <c r="AU99" s="1005">
        <f t="shared" si="94"/>
        <v>0.74534161490683237</v>
      </c>
      <c r="AV99" s="1002">
        <f t="shared" si="95"/>
        <v>240000000</v>
      </c>
      <c r="AW99" s="1002">
        <f t="shared" si="105"/>
        <v>0</v>
      </c>
      <c r="AX99" s="1002">
        <f t="shared" si="105"/>
        <v>0</v>
      </c>
      <c r="AY99" s="1002">
        <f t="shared" si="105"/>
        <v>0</v>
      </c>
      <c r="AZ99" s="1002">
        <f t="shared" si="96"/>
        <v>0</v>
      </c>
      <c r="BA99" s="1002">
        <f t="shared" si="96"/>
        <v>0</v>
      </c>
      <c r="BB99" s="1002">
        <f t="shared" si="96"/>
        <v>0</v>
      </c>
      <c r="BC99" s="1002">
        <f t="shared" si="96"/>
        <v>0</v>
      </c>
      <c r="BD99" s="1002">
        <f t="shared" si="96"/>
        <v>0</v>
      </c>
      <c r="BE99" s="1002">
        <f t="shared" si="96"/>
        <v>0</v>
      </c>
      <c r="BF99" s="1002">
        <f t="shared" si="96"/>
        <v>0</v>
      </c>
      <c r="BG99" s="1002">
        <f t="shared" si="96"/>
        <v>0</v>
      </c>
      <c r="BH99" s="1002">
        <f t="shared" si="96"/>
        <v>0</v>
      </c>
      <c r="BI99" s="1002">
        <f t="shared" si="96"/>
        <v>0</v>
      </c>
      <c r="BJ99" s="1002">
        <f t="shared" si="96"/>
        <v>0</v>
      </c>
      <c r="BK99" s="1002">
        <f t="shared" si="96"/>
        <v>234000000</v>
      </c>
      <c r="BL99" s="1002"/>
      <c r="BM99" s="1002"/>
      <c r="BN99" s="1002">
        <f t="shared" si="97"/>
        <v>6000000</v>
      </c>
      <c r="BO99" s="1005">
        <f t="shared" si="98"/>
        <v>0</v>
      </c>
      <c r="BP99" s="1002">
        <f t="shared" si="99"/>
        <v>0</v>
      </c>
      <c r="BQ99" s="1002"/>
      <c r="BR99" s="1002"/>
      <c r="BS99" s="1002"/>
      <c r="BT99" s="1002"/>
      <c r="BU99" s="1002"/>
      <c r="BV99" s="1002"/>
      <c r="BW99" s="1002"/>
      <c r="BX99" s="1002"/>
      <c r="BY99" s="1002"/>
      <c r="BZ99" s="1002"/>
      <c r="CA99" s="1002"/>
      <c r="CB99" s="1002"/>
      <c r="CC99" s="1002"/>
      <c r="CD99" s="1002"/>
      <c r="CE99" s="1002"/>
      <c r="CF99" s="1002"/>
      <c r="CG99" s="1002"/>
      <c r="CH99" s="1002"/>
      <c r="CI99" s="1005">
        <f t="shared" si="100"/>
        <v>1</v>
      </c>
      <c r="CJ99" s="1002">
        <f t="shared" si="101"/>
        <v>322000000</v>
      </c>
      <c r="CK99" s="1002">
        <f t="shared" si="106"/>
        <v>0</v>
      </c>
      <c r="CL99" s="1002">
        <f t="shared" si="106"/>
        <v>0</v>
      </c>
      <c r="CM99" s="1002">
        <f t="shared" si="107"/>
        <v>0</v>
      </c>
      <c r="CN99" s="1002">
        <f t="shared" si="107"/>
        <v>0</v>
      </c>
      <c r="CO99" s="1002">
        <f t="shared" si="107"/>
        <v>0</v>
      </c>
      <c r="CP99" s="1002">
        <f t="shared" si="102"/>
        <v>0</v>
      </c>
      <c r="CQ99" s="1002">
        <f t="shared" si="110"/>
        <v>0</v>
      </c>
      <c r="CR99" s="1002">
        <f t="shared" si="110"/>
        <v>0</v>
      </c>
      <c r="CS99" s="1002">
        <f t="shared" si="102"/>
        <v>0</v>
      </c>
      <c r="CT99" s="1002">
        <f t="shared" si="103"/>
        <v>0</v>
      </c>
      <c r="CU99" s="1002">
        <f t="shared" si="103"/>
        <v>0</v>
      </c>
      <c r="CV99" s="1002">
        <f t="shared" si="103"/>
        <v>0</v>
      </c>
      <c r="CW99" s="1002">
        <f t="shared" si="104"/>
        <v>0</v>
      </c>
      <c r="CX99" s="1002">
        <f t="shared" si="104"/>
        <v>0</v>
      </c>
      <c r="CY99" s="1002">
        <f t="shared" si="104"/>
        <v>316000000</v>
      </c>
      <c r="CZ99" s="1002">
        <f t="shared" si="104"/>
        <v>0</v>
      </c>
      <c r="DA99" s="1002">
        <f t="shared" si="104"/>
        <v>0</v>
      </c>
      <c r="DB99" s="1002">
        <f t="shared" si="104"/>
        <v>6000000</v>
      </c>
      <c r="DF99" s="1082"/>
      <c r="DG99" s="1082"/>
      <c r="DH99" s="1080"/>
    </row>
    <row r="100" spans="1:112" ht="36" hidden="1" customHeight="1" x14ac:dyDescent="0.25">
      <c r="A100" s="1504"/>
      <c r="B100" s="1041" t="s">
        <v>4386</v>
      </c>
      <c r="C100" s="852" t="s">
        <v>4439</v>
      </c>
      <c r="D100" s="1008" t="s">
        <v>4467</v>
      </c>
      <c r="E100" s="1034">
        <v>301</v>
      </c>
      <c r="F100" s="1061" t="s">
        <v>4550</v>
      </c>
      <c r="G100" s="1002">
        <f t="shared" si="91"/>
        <v>69000000</v>
      </c>
      <c r="H100" s="1002"/>
      <c r="I100" s="1002"/>
      <c r="J100" s="1002"/>
      <c r="K100" s="1002"/>
      <c r="L100" s="1002"/>
      <c r="M100" s="1002"/>
      <c r="N100" s="1002"/>
      <c r="O100" s="1002"/>
      <c r="P100" s="1002"/>
      <c r="Q100" s="1002"/>
      <c r="R100" s="1002"/>
      <c r="S100" s="1002"/>
      <c r="T100" s="1002"/>
      <c r="U100" s="1002"/>
      <c r="V100" s="1002">
        <v>67000000</v>
      </c>
      <c r="W100" s="1002"/>
      <c r="X100" s="1002"/>
      <c r="Y100" s="1002">
        <v>2000000</v>
      </c>
      <c r="AA100" s="1005">
        <f t="shared" si="92"/>
        <v>0</v>
      </c>
      <c r="AB100" s="1002">
        <f t="shared" si="93"/>
        <v>0</v>
      </c>
      <c r="AC100" s="1002"/>
      <c r="AD100" s="1002"/>
      <c r="AE100" s="1002"/>
      <c r="AF100" s="1002"/>
      <c r="AG100" s="1002"/>
      <c r="AH100" s="1002"/>
      <c r="AI100" s="1002"/>
      <c r="AJ100" s="1002"/>
      <c r="AK100" s="1002"/>
      <c r="AL100" s="1002"/>
      <c r="AM100" s="1002"/>
      <c r="AN100" s="1002"/>
      <c r="AO100" s="1002"/>
      <c r="AP100" s="1002"/>
      <c r="AQ100" s="1002"/>
      <c r="AR100" s="1002"/>
      <c r="AS100" s="1002"/>
      <c r="AT100" s="1002"/>
      <c r="AU100" s="1005">
        <f t="shared" si="94"/>
        <v>1</v>
      </c>
      <c r="AV100" s="1002">
        <f t="shared" si="95"/>
        <v>69000000</v>
      </c>
      <c r="AW100" s="1002">
        <f t="shared" si="105"/>
        <v>0</v>
      </c>
      <c r="AX100" s="1002">
        <f t="shared" si="105"/>
        <v>0</v>
      </c>
      <c r="AY100" s="1002">
        <f>J100-AE100</f>
        <v>0</v>
      </c>
      <c r="AZ100" s="1002">
        <f t="shared" si="96"/>
        <v>0</v>
      </c>
      <c r="BA100" s="1002">
        <f t="shared" si="96"/>
        <v>0</v>
      </c>
      <c r="BB100" s="1002">
        <f t="shared" si="96"/>
        <v>0</v>
      </c>
      <c r="BC100" s="1002">
        <f t="shared" si="96"/>
        <v>0</v>
      </c>
      <c r="BD100" s="1002">
        <f t="shared" si="96"/>
        <v>0</v>
      </c>
      <c r="BE100" s="1002">
        <f t="shared" si="96"/>
        <v>0</v>
      </c>
      <c r="BF100" s="1002">
        <f>+Q100-AL100</f>
        <v>0</v>
      </c>
      <c r="BG100" s="1002">
        <f t="shared" si="96"/>
        <v>0</v>
      </c>
      <c r="BH100" s="1002">
        <f t="shared" si="96"/>
        <v>0</v>
      </c>
      <c r="BI100" s="1002">
        <f t="shared" si="96"/>
        <v>0</v>
      </c>
      <c r="BJ100" s="1002">
        <f t="shared" si="96"/>
        <v>0</v>
      </c>
      <c r="BK100" s="1002">
        <f t="shared" si="96"/>
        <v>67000000</v>
      </c>
      <c r="BL100" s="1002"/>
      <c r="BM100" s="1002"/>
      <c r="BN100" s="1002">
        <f t="shared" si="97"/>
        <v>2000000</v>
      </c>
      <c r="BO100" s="1005">
        <f t="shared" si="98"/>
        <v>0</v>
      </c>
      <c r="BP100" s="1002">
        <f t="shared" si="99"/>
        <v>0</v>
      </c>
      <c r="BQ100" s="1002"/>
      <c r="BR100" s="1002"/>
      <c r="BS100" s="1002"/>
      <c r="BT100" s="1002"/>
      <c r="BU100" s="1002"/>
      <c r="BV100" s="1002"/>
      <c r="BW100" s="1002"/>
      <c r="BX100" s="1002"/>
      <c r="BY100" s="1002"/>
      <c r="BZ100" s="1002"/>
      <c r="CA100" s="1002"/>
      <c r="CB100" s="1002"/>
      <c r="CC100" s="1002"/>
      <c r="CD100" s="1002"/>
      <c r="CE100" s="1002"/>
      <c r="CF100" s="1002"/>
      <c r="CG100" s="1002"/>
      <c r="CH100" s="1002"/>
      <c r="CI100" s="1005">
        <f t="shared" si="100"/>
        <v>1</v>
      </c>
      <c r="CJ100" s="1002">
        <f t="shared" si="101"/>
        <v>69000000</v>
      </c>
      <c r="CK100" s="1002">
        <f t="shared" si="106"/>
        <v>0</v>
      </c>
      <c r="CL100" s="1002">
        <f t="shared" si="106"/>
        <v>0</v>
      </c>
      <c r="CM100" s="1002">
        <f t="shared" si="107"/>
        <v>0</v>
      </c>
      <c r="CN100" s="1002">
        <f t="shared" si="107"/>
        <v>0</v>
      </c>
      <c r="CO100" s="1002">
        <f t="shared" si="107"/>
        <v>0</v>
      </c>
      <c r="CP100" s="1002">
        <f t="shared" si="102"/>
        <v>0</v>
      </c>
      <c r="CQ100" s="1002">
        <f t="shared" si="110"/>
        <v>0</v>
      </c>
      <c r="CR100" s="1002">
        <f t="shared" si="110"/>
        <v>0</v>
      </c>
      <c r="CS100" s="1002">
        <f t="shared" si="102"/>
        <v>0</v>
      </c>
      <c r="CT100" s="1002">
        <f t="shared" si="103"/>
        <v>0</v>
      </c>
      <c r="CU100" s="1002">
        <f t="shared" si="103"/>
        <v>0</v>
      </c>
      <c r="CV100" s="1002">
        <f t="shared" si="103"/>
        <v>0</v>
      </c>
      <c r="CW100" s="1002">
        <f t="shared" si="104"/>
        <v>0</v>
      </c>
      <c r="CX100" s="1002">
        <f t="shared" si="104"/>
        <v>0</v>
      </c>
      <c r="CY100" s="1002">
        <f t="shared" si="104"/>
        <v>67000000</v>
      </c>
      <c r="CZ100" s="1002">
        <f t="shared" si="104"/>
        <v>0</v>
      </c>
      <c r="DA100" s="1002">
        <f t="shared" si="104"/>
        <v>0</v>
      </c>
      <c r="DB100" s="1002">
        <f t="shared" si="104"/>
        <v>2000000</v>
      </c>
      <c r="DF100" s="1082"/>
      <c r="DG100" s="1082"/>
      <c r="DH100" s="1080"/>
    </row>
    <row r="101" spans="1:112" ht="39.75" hidden="1" customHeight="1" x14ac:dyDescent="0.25">
      <c r="A101" s="1504"/>
      <c r="B101" s="1492" t="s">
        <v>4387</v>
      </c>
      <c r="C101" s="852" t="s">
        <v>4404</v>
      </c>
      <c r="D101" s="1008" t="s">
        <v>4602</v>
      </c>
      <c r="E101" s="1034">
        <v>301</v>
      </c>
      <c r="F101" s="1061" t="s">
        <v>4447</v>
      </c>
      <c r="G101" s="1002">
        <f t="shared" si="91"/>
        <v>1272000000</v>
      </c>
      <c r="H101" s="1002">
        <v>200000000</v>
      </c>
      <c r="I101" s="1002">
        <v>268168096</v>
      </c>
      <c r="J101" s="1002"/>
      <c r="K101" s="1002">
        <v>701280247</v>
      </c>
      <c r="L101" s="1002"/>
      <c r="M101" s="1002"/>
      <c r="N101" s="1002"/>
      <c r="O101" s="1002"/>
      <c r="P101" s="1002"/>
      <c r="Q101" s="1002"/>
      <c r="R101" s="1002"/>
      <c r="S101" s="1002"/>
      <c r="T101" s="1002"/>
      <c r="U101" s="1002"/>
      <c r="V101" s="1002">
        <v>102551657</v>
      </c>
      <c r="W101" s="1002"/>
      <c r="X101" s="1002"/>
      <c r="Y101" s="1002"/>
      <c r="AA101" s="1005">
        <f t="shared" si="92"/>
        <v>1</v>
      </c>
      <c r="AB101" s="1002">
        <f t="shared" si="93"/>
        <v>1272000000</v>
      </c>
      <c r="AC101" s="1002">
        <f>+'[7]ENERO 2016'!$K$218</f>
        <v>200000000</v>
      </c>
      <c r="AD101" s="1002">
        <f>+'[7]ENERO 2016'!$M$218</f>
        <v>268168096</v>
      </c>
      <c r="AE101" s="1002"/>
      <c r="AF101" s="1002">
        <f>+'[7]ENERO 2016'!$O$218</f>
        <v>701280247</v>
      </c>
      <c r="AG101" s="1002"/>
      <c r="AH101" s="1002"/>
      <c r="AI101" s="1002"/>
      <c r="AJ101" s="1002"/>
      <c r="AK101" s="1002"/>
      <c r="AL101" s="1002"/>
      <c r="AM101" s="1002"/>
      <c r="AN101" s="1002"/>
      <c r="AO101" s="1002"/>
      <c r="AP101" s="1002"/>
      <c r="AQ101" s="1002">
        <f>+'[7]ENERO 2016'!$Z$218</f>
        <v>102551657</v>
      </c>
      <c r="AR101" s="1002"/>
      <c r="AS101" s="1002"/>
      <c r="AT101" s="1002"/>
      <c r="AU101" s="1005">
        <f t="shared" si="94"/>
        <v>0</v>
      </c>
      <c r="AV101" s="1002">
        <f t="shared" si="95"/>
        <v>0</v>
      </c>
      <c r="AW101" s="1002">
        <f t="shared" si="105"/>
        <v>0</v>
      </c>
      <c r="AX101" s="1002">
        <f t="shared" si="105"/>
        <v>0</v>
      </c>
      <c r="AY101" s="1002">
        <f t="shared" si="105"/>
        <v>0</v>
      </c>
      <c r="AZ101" s="1002">
        <f t="shared" si="96"/>
        <v>0</v>
      </c>
      <c r="BA101" s="1002">
        <f t="shared" si="96"/>
        <v>0</v>
      </c>
      <c r="BB101" s="1002">
        <f t="shared" si="96"/>
        <v>0</v>
      </c>
      <c r="BC101" s="1002">
        <f t="shared" si="96"/>
        <v>0</v>
      </c>
      <c r="BD101" s="1002">
        <f t="shared" si="96"/>
        <v>0</v>
      </c>
      <c r="BE101" s="1002">
        <f t="shared" si="96"/>
        <v>0</v>
      </c>
      <c r="BF101" s="1002">
        <f>+Q101-AL101</f>
        <v>0</v>
      </c>
      <c r="BG101" s="1002">
        <f t="shared" si="96"/>
        <v>0</v>
      </c>
      <c r="BH101" s="1002">
        <f t="shared" si="96"/>
        <v>0</v>
      </c>
      <c r="BI101" s="1002">
        <f t="shared" si="96"/>
        <v>0</v>
      </c>
      <c r="BJ101" s="1002">
        <f t="shared" si="96"/>
        <v>0</v>
      </c>
      <c r="BK101" s="1002">
        <f t="shared" si="96"/>
        <v>0</v>
      </c>
      <c r="BL101" s="1002"/>
      <c r="BM101" s="1002"/>
      <c r="BN101" s="1002">
        <f t="shared" si="97"/>
        <v>0</v>
      </c>
      <c r="BO101" s="1005">
        <f t="shared" si="98"/>
        <v>1.7085953616352203E-2</v>
      </c>
      <c r="BP101" s="1002">
        <f t="shared" si="99"/>
        <v>21733333</v>
      </c>
      <c r="BQ101" s="1002"/>
      <c r="BR101" s="1002"/>
      <c r="BS101" s="1002"/>
      <c r="BT101" s="1002"/>
      <c r="BU101" s="1002"/>
      <c r="BV101" s="1002"/>
      <c r="BW101" s="1002"/>
      <c r="BX101" s="1002"/>
      <c r="BY101" s="1002"/>
      <c r="BZ101" s="1002"/>
      <c r="CA101" s="1002"/>
      <c r="CB101" s="1002"/>
      <c r="CC101" s="1002"/>
      <c r="CD101" s="1002"/>
      <c r="CE101" s="1002">
        <f>+'[7]ENERO 2016'!$H$222</f>
        <v>21733333</v>
      </c>
      <c r="CF101" s="1002"/>
      <c r="CG101" s="1002"/>
      <c r="CH101" s="1002"/>
      <c r="CI101" s="1005">
        <f t="shared" si="100"/>
        <v>0.98291404638364777</v>
      </c>
      <c r="CJ101" s="1002">
        <f t="shared" si="101"/>
        <v>1250266667</v>
      </c>
      <c r="CK101" s="1002">
        <f t="shared" si="106"/>
        <v>200000000</v>
      </c>
      <c r="CL101" s="1002">
        <f t="shared" si="106"/>
        <v>268168096</v>
      </c>
      <c r="CM101" s="1002">
        <f t="shared" si="107"/>
        <v>0</v>
      </c>
      <c r="CN101" s="1002">
        <f t="shared" si="107"/>
        <v>701280247</v>
      </c>
      <c r="CO101" s="1002">
        <f t="shared" si="107"/>
        <v>0</v>
      </c>
      <c r="CP101" s="1002">
        <f t="shared" si="102"/>
        <v>0</v>
      </c>
      <c r="CQ101" s="1002">
        <f t="shared" si="110"/>
        <v>0</v>
      </c>
      <c r="CR101" s="1002">
        <f t="shared" si="110"/>
        <v>0</v>
      </c>
      <c r="CS101" s="1002">
        <f t="shared" si="102"/>
        <v>0</v>
      </c>
      <c r="CT101" s="1002">
        <f t="shared" si="103"/>
        <v>0</v>
      </c>
      <c r="CU101" s="1002">
        <f t="shared" si="103"/>
        <v>0</v>
      </c>
      <c r="CV101" s="1002">
        <f t="shared" si="103"/>
        <v>0</v>
      </c>
      <c r="CW101" s="1002">
        <f t="shared" si="104"/>
        <v>0</v>
      </c>
      <c r="CX101" s="1002">
        <f t="shared" si="104"/>
        <v>0</v>
      </c>
      <c r="CY101" s="1002">
        <f t="shared" si="104"/>
        <v>80818324</v>
      </c>
      <c r="CZ101" s="1002">
        <f t="shared" si="104"/>
        <v>0</v>
      </c>
      <c r="DA101" s="1002">
        <f t="shared" si="104"/>
        <v>0</v>
      </c>
      <c r="DB101" s="1002">
        <f t="shared" si="104"/>
        <v>0</v>
      </c>
      <c r="DF101" s="1082"/>
      <c r="DG101" s="1082"/>
      <c r="DH101" s="1080"/>
    </row>
    <row r="102" spans="1:112" ht="47.25" hidden="1" customHeight="1" x14ac:dyDescent="0.25">
      <c r="A102" s="1504"/>
      <c r="B102" s="1493"/>
      <c r="C102" s="852" t="s">
        <v>4405</v>
      </c>
      <c r="D102" s="1008" t="s">
        <v>4612</v>
      </c>
      <c r="E102" s="1034">
        <v>301</v>
      </c>
      <c r="F102" s="1061" t="s">
        <v>4447</v>
      </c>
      <c r="G102" s="1002">
        <f t="shared" si="91"/>
        <v>20000000</v>
      </c>
      <c r="H102" s="1002"/>
      <c r="I102" s="1002"/>
      <c r="J102" s="1002"/>
      <c r="K102" s="1002"/>
      <c r="L102" s="1002"/>
      <c r="M102" s="1002"/>
      <c r="N102" s="1002"/>
      <c r="O102" s="1002"/>
      <c r="P102" s="1002"/>
      <c r="Q102" s="1002"/>
      <c r="R102" s="1002"/>
      <c r="S102" s="1002"/>
      <c r="T102" s="1002"/>
      <c r="U102" s="1002"/>
      <c r="V102" s="1002">
        <v>20000000</v>
      </c>
      <c r="W102" s="1002"/>
      <c r="X102" s="1002"/>
      <c r="Y102" s="1002"/>
      <c r="AA102" s="1005">
        <f t="shared" si="92"/>
        <v>1</v>
      </c>
      <c r="AB102" s="1002">
        <f t="shared" si="93"/>
        <v>20000000</v>
      </c>
      <c r="AC102" s="1002"/>
      <c r="AD102" s="1002"/>
      <c r="AE102" s="1002"/>
      <c r="AF102" s="1002"/>
      <c r="AG102" s="1002"/>
      <c r="AH102" s="1002"/>
      <c r="AI102" s="1002"/>
      <c r="AJ102" s="1002"/>
      <c r="AK102" s="1002"/>
      <c r="AL102" s="1002"/>
      <c r="AM102" s="1002"/>
      <c r="AN102" s="1002"/>
      <c r="AO102" s="1002"/>
      <c r="AP102" s="1002"/>
      <c r="AQ102" s="1002">
        <f>+'[7]ENERO 2016'!$Z$227</f>
        <v>20000000</v>
      </c>
      <c r="AR102" s="1002"/>
      <c r="AS102" s="1002"/>
      <c r="AT102" s="1002"/>
      <c r="AU102" s="1005">
        <f t="shared" si="94"/>
        <v>0</v>
      </c>
      <c r="AV102" s="1002">
        <f t="shared" si="95"/>
        <v>0</v>
      </c>
      <c r="AW102" s="1002">
        <f t="shared" si="105"/>
        <v>0</v>
      </c>
      <c r="AX102" s="1002">
        <f t="shared" si="105"/>
        <v>0</v>
      </c>
      <c r="AY102" s="1002">
        <f t="shared" si="105"/>
        <v>0</v>
      </c>
      <c r="AZ102" s="1002">
        <f t="shared" si="96"/>
        <v>0</v>
      </c>
      <c r="BA102" s="1002">
        <f t="shared" si="96"/>
        <v>0</v>
      </c>
      <c r="BB102" s="1002">
        <f t="shared" si="96"/>
        <v>0</v>
      </c>
      <c r="BC102" s="1002">
        <f t="shared" si="96"/>
        <v>0</v>
      </c>
      <c r="BD102" s="1002">
        <f t="shared" si="96"/>
        <v>0</v>
      </c>
      <c r="BE102" s="1002">
        <f t="shared" si="96"/>
        <v>0</v>
      </c>
      <c r="BF102" s="1002">
        <f>+Q102-AL102</f>
        <v>0</v>
      </c>
      <c r="BG102" s="1002">
        <f t="shared" si="96"/>
        <v>0</v>
      </c>
      <c r="BH102" s="1002">
        <f t="shared" si="96"/>
        <v>0</v>
      </c>
      <c r="BI102" s="1002">
        <f t="shared" si="96"/>
        <v>0</v>
      </c>
      <c r="BJ102" s="1002">
        <f t="shared" si="96"/>
        <v>0</v>
      </c>
      <c r="BK102" s="1002">
        <f t="shared" si="96"/>
        <v>0</v>
      </c>
      <c r="BL102" s="1002"/>
      <c r="BM102" s="1002"/>
      <c r="BN102" s="1002">
        <f t="shared" si="97"/>
        <v>0</v>
      </c>
      <c r="BO102" s="1005">
        <f t="shared" si="98"/>
        <v>0</v>
      </c>
      <c r="BP102" s="1002">
        <f t="shared" si="99"/>
        <v>0</v>
      </c>
      <c r="BQ102" s="1002"/>
      <c r="BR102" s="1002"/>
      <c r="BS102" s="1002"/>
      <c r="BT102" s="1002"/>
      <c r="BU102" s="1002"/>
      <c r="BV102" s="1002"/>
      <c r="BW102" s="1002"/>
      <c r="BX102" s="1002"/>
      <c r="BY102" s="1002"/>
      <c r="BZ102" s="1002"/>
      <c r="CA102" s="1002"/>
      <c r="CB102" s="1002"/>
      <c r="CC102" s="1002"/>
      <c r="CD102" s="1002"/>
      <c r="CE102" s="1002"/>
      <c r="CF102" s="1002"/>
      <c r="CG102" s="1002"/>
      <c r="CH102" s="1002"/>
      <c r="CI102" s="1005">
        <f t="shared" si="100"/>
        <v>1</v>
      </c>
      <c r="CJ102" s="1002">
        <f t="shared" si="101"/>
        <v>20000000</v>
      </c>
      <c r="CK102" s="1002">
        <f t="shared" si="106"/>
        <v>0</v>
      </c>
      <c r="CL102" s="1002">
        <f t="shared" si="106"/>
        <v>0</v>
      </c>
      <c r="CM102" s="1002">
        <f t="shared" si="107"/>
        <v>0</v>
      </c>
      <c r="CN102" s="1002">
        <f t="shared" si="107"/>
        <v>0</v>
      </c>
      <c r="CO102" s="1002">
        <f t="shared" si="107"/>
        <v>0</v>
      </c>
      <c r="CP102" s="1002">
        <f t="shared" si="102"/>
        <v>0</v>
      </c>
      <c r="CQ102" s="1002">
        <f t="shared" si="110"/>
        <v>0</v>
      </c>
      <c r="CR102" s="1002">
        <f t="shared" si="110"/>
        <v>0</v>
      </c>
      <c r="CS102" s="1002">
        <f t="shared" si="102"/>
        <v>0</v>
      </c>
      <c r="CT102" s="1002">
        <f t="shared" si="103"/>
        <v>0</v>
      </c>
      <c r="CU102" s="1002">
        <f t="shared" si="103"/>
        <v>0</v>
      </c>
      <c r="CV102" s="1002">
        <f t="shared" si="103"/>
        <v>0</v>
      </c>
      <c r="CW102" s="1002">
        <f t="shared" si="104"/>
        <v>0</v>
      </c>
      <c r="CX102" s="1002">
        <f t="shared" si="104"/>
        <v>0</v>
      </c>
      <c r="CY102" s="1002">
        <f t="shared" si="104"/>
        <v>20000000</v>
      </c>
      <c r="CZ102" s="1002">
        <f t="shared" si="104"/>
        <v>0</v>
      </c>
      <c r="DA102" s="1002">
        <f t="shared" si="104"/>
        <v>0</v>
      </c>
      <c r="DB102" s="1002">
        <f t="shared" si="104"/>
        <v>0</v>
      </c>
      <c r="DF102" s="1082"/>
      <c r="DG102" s="1082"/>
      <c r="DH102" s="1080"/>
    </row>
    <row r="103" spans="1:112" ht="36" hidden="1" customHeight="1" x14ac:dyDescent="0.25">
      <c r="A103" s="1504"/>
      <c r="B103" s="1494"/>
      <c r="C103" s="852" t="s">
        <v>4406</v>
      </c>
      <c r="D103" s="1008" t="s">
        <v>4440</v>
      </c>
      <c r="E103" s="993">
        <v>301</v>
      </c>
      <c r="F103" s="1061" t="s">
        <v>4447</v>
      </c>
      <c r="G103" s="1002">
        <f t="shared" si="91"/>
        <v>100000000</v>
      </c>
      <c r="H103" s="1002"/>
      <c r="I103" s="1002"/>
      <c r="J103" s="1002"/>
      <c r="K103" s="1002"/>
      <c r="L103" s="1002"/>
      <c r="M103" s="1002"/>
      <c r="N103" s="1002"/>
      <c r="O103" s="1002"/>
      <c r="P103" s="1002"/>
      <c r="Q103" s="1002"/>
      <c r="R103" s="1002"/>
      <c r="S103" s="1002"/>
      <c r="T103" s="1002"/>
      <c r="U103" s="1002"/>
      <c r="V103" s="1002">
        <v>100000000</v>
      </c>
      <c r="W103" s="1002"/>
      <c r="X103" s="1002"/>
      <c r="Y103" s="1002"/>
      <c r="AA103" s="1005">
        <f t="shared" si="92"/>
        <v>0.8</v>
      </c>
      <c r="AB103" s="1002">
        <f t="shared" si="93"/>
        <v>80000000</v>
      </c>
      <c r="AC103" s="1002"/>
      <c r="AD103" s="1002"/>
      <c r="AE103" s="1002"/>
      <c r="AF103" s="1002"/>
      <c r="AG103" s="1002"/>
      <c r="AH103" s="1002"/>
      <c r="AI103" s="1002"/>
      <c r="AJ103" s="1002"/>
      <c r="AK103" s="1002"/>
      <c r="AL103" s="1002"/>
      <c r="AM103" s="1002"/>
      <c r="AN103" s="1002"/>
      <c r="AO103" s="1002"/>
      <c r="AP103" s="1002"/>
      <c r="AQ103" s="1002">
        <f>+'[7]ENERO 2016'!$Z$232</f>
        <v>80000000</v>
      </c>
      <c r="AR103" s="1002"/>
      <c r="AS103" s="1002"/>
      <c r="AT103" s="1002"/>
      <c r="AU103" s="1005">
        <f t="shared" si="94"/>
        <v>0.19999999999999996</v>
      </c>
      <c r="AV103" s="1002">
        <f t="shared" si="95"/>
        <v>20000000</v>
      </c>
      <c r="AW103" s="1002">
        <f t="shared" si="105"/>
        <v>0</v>
      </c>
      <c r="AX103" s="1002">
        <f t="shared" si="105"/>
        <v>0</v>
      </c>
      <c r="AY103" s="1002">
        <f t="shared" si="105"/>
        <v>0</v>
      </c>
      <c r="AZ103" s="1002">
        <f t="shared" si="96"/>
        <v>0</v>
      </c>
      <c r="BA103" s="1002">
        <f t="shared" si="96"/>
        <v>0</v>
      </c>
      <c r="BB103" s="1002">
        <f t="shared" si="96"/>
        <v>0</v>
      </c>
      <c r="BC103" s="1002">
        <f t="shared" si="96"/>
        <v>0</v>
      </c>
      <c r="BD103" s="1002">
        <f t="shared" si="96"/>
        <v>0</v>
      </c>
      <c r="BE103" s="1002">
        <f t="shared" si="96"/>
        <v>0</v>
      </c>
      <c r="BF103" s="1002">
        <f>+Q103-AL103</f>
        <v>0</v>
      </c>
      <c r="BG103" s="1002">
        <f t="shared" si="96"/>
        <v>0</v>
      </c>
      <c r="BH103" s="1002">
        <f t="shared" si="96"/>
        <v>0</v>
      </c>
      <c r="BI103" s="1002">
        <f t="shared" si="96"/>
        <v>0</v>
      </c>
      <c r="BJ103" s="1002">
        <f t="shared" si="96"/>
        <v>0</v>
      </c>
      <c r="BK103" s="1002">
        <f t="shared" si="96"/>
        <v>20000000</v>
      </c>
      <c r="BL103" s="1002"/>
      <c r="BM103" s="1002"/>
      <c r="BN103" s="1002">
        <f t="shared" si="97"/>
        <v>0</v>
      </c>
      <c r="BO103" s="1005">
        <f t="shared" si="98"/>
        <v>0</v>
      </c>
      <c r="BP103" s="1002">
        <f t="shared" si="99"/>
        <v>0</v>
      </c>
      <c r="BQ103" s="1002"/>
      <c r="BR103" s="1002"/>
      <c r="BS103" s="1002"/>
      <c r="BT103" s="1002"/>
      <c r="BU103" s="1002"/>
      <c r="BV103" s="1002"/>
      <c r="BW103" s="1002"/>
      <c r="BX103" s="1002"/>
      <c r="BY103" s="1002"/>
      <c r="BZ103" s="1002"/>
      <c r="CA103" s="1002"/>
      <c r="CB103" s="1002"/>
      <c r="CC103" s="1002"/>
      <c r="CD103" s="1002"/>
      <c r="CE103" s="1002"/>
      <c r="CF103" s="1002"/>
      <c r="CG103" s="1002"/>
      <c r="CH103" s="1002"/>
      <c r="CI103" s="1005">
        <f t="shared" si="100"/>
        <v>1</v>
      </c>
      <c r="CJ103" s="1002">
        <f t="shared" si="101"/>
        <v>100000000</v>
      </c>
      <c r="CK103" s="1002">
        <f t="shared" si="106"/>
        <v>0</v>
      </c>
      <c r="CL103" s="1002">
        <f t="shared" si="106"/>
        <v>0</v>
      </c>
      <c r="CM103" s="1002">
        <f t="shared" si="107"/>
        <v>0</v>
      </c>
      <c r="CN103" s="1002">
        <f t="shared" si="107"/>
        <v>0</v>
      </c>
      <c r="CO103" s="1002">
        <f t="shared" si="107"/>
        <v>0</v>
      </c>
      <c r="CP103" s="1002">
        <f t="shared" si="102"/>
        <v>0</v>
      </c>
      <c r="CQ103" s="1002">
        <f t="shared" si="110"/>
        <v>0</v>
      </c>
      <c r="CR103" s="1002">
        <f t="shared" si="110"/>
        <v>0</v>
      </c>
      <c r="CS103" s="1002">
        <f t="shared" si="102"/>
        <v>0</v>
      </c>
      <c r="CT103" s="1002">
        <f t="shared" si="103"/>
        <v>0</v>
      </c>
      <c r="CU103" s="1002">
        <f t="shared" si="103"/>
        <v>0</v>
      </c>
      <c r="CV103" s="1002">
        <f t="shared" si="103"/>
        <v>0</v>
      </c>
      <c r="CW103" s="1002">
        <f t="shared" si="104"/>
        <v>0</v>
      </c>
      <c r="CX103" s="1002">
        <f t="shared" si="104"/>
        <v>0</v>
      </c>
      <c r="CY103" s="1002">
        <f t="shared" si="104"/>
        <v>100000000</v>
      </c>
      <c r="CZ103" s="1002">
        <f t="shared" si="104"/>
        <v>0</v>
      </c>
      <c r="DA103" s="1002">
        <f t="shared" si="104"/>
        <v>0</v>
      </c>
      <c r="DB103" s="1002">
        <f t="shared" si="104"/>
        <v>0</v>
      </c>
      <c r="DF103" s="1082"/>
      <c r="DG103" s="1082"/>
      <c r="DH103" s="1080"/>
    </row>
    <row r="104" spans="1:112" ht="30" hidden="1" customHeight="1" x14ac:dyDescent="0.25">
      <c r="A104" s="1504"/>
      <c r="B104" s="1041" t="s">
        <v>4388</v>
      </c>
      <c r="C104" s="852" t="s">
        <v>4457</v>
      </c>
      <c r="D104" s="1008" t="s">
        <v>4441</v>
      </c>
      <c r="E104" s="993">
        <v>301</v>
      </c>
      <c r="F104" s="1061" t="s">
        <v>4447</v>
      </c>
      <c r="G104" s="1002">
        <f t="shared" si="91"/>
        <v>50000000</v>
      </c>
      <c r="H104" s="1002"/>
      <c r="I104" s="1002">
        <v>50000000</v>
      </c>
      <c r="J104" s="1002"/>
      <c r="K104" s="1002"/>
      <c r="L104" s="1002"/>
      <c r="M104" s="1002"/>
      <c r="N104" s="1002"/>
      <c r="O104" s="1002"/>
      <c r="P104" s="1002"/>
      <c r="Q104" s="1002"/>
      <c r="R104" s="1002"/>
      <c r="S104" s="1002"/>
      <c r="T104" s="1002"/>
      <c r="U104" s="1002"/>
      <c r="V104" s="1002"/>
      <c r="W104" s="1002"/>
      <c r="X104" s="1002"/>
      <c r="Y104" s="1002"/>
      <c r="AA104" s="1005">
        <f t="shared" si="92"/>
        <v>0</v>
      </c>
      <c r="AB104" s="1002">
        <f t="shared" si="93"/>
        <v>0</v>
      </c>
      <c r="AC104" s="1002"/>
      <c r="AD104" s="1002"/>
      <c r="AE104" s="1002"/>
      <c r="AF104" s="1002"/>
      <c r="AG104" s="1002"/>
      <c r="AH104" s="1002"/>
      <c r="AI104" s="1002"/>
      <c r="AJ104" s="1002"/>
      <c r="AK104" s="1002"/>
      <c r="AL104" s="1002"/>
      <c r="AM104" s="1002"/>
      <c r="AN104" s="1002"/>
      <c r="AO104" s="1002"/>
      <c r="AP104" s="1002"/>
      <c r="AQ104" s="1002"/>
      <c r="AR104" s="1002"/>
      <c r="AS104" s="1002"/>
      <c r="AT104" s="1002"/>
      <c r="AU104" s="1005">
        <f t="shared" si="94"/>
        <v>1</v>
      </c>
      <c r="AV104" s="1002">
        <f t="shared" si="95"/>
        <v>50000000</v>
      </c>
      <c r="AW104" s="1002">
        <f t="shared" si="105"/>
        <v>0</v>
      </c>
      <c r="AX104" s="1002">
        <f t="shared" si="105"/>
        <v>50000000</v>
      </c>
      <c r="AY104" s="1002">
        <f t="shared" si="105"/>
        <v>0</v>
      </c>
      <c r="AZ104" s="1002">
        <f t="shared" si="96"/>
        <v>0</v>
      </c>
      <c r="BA104" s="1002">
        <f t="shared" si="96"/>
        <v>0</v>
      </c>
      <c r="BB104" s="1002">
        <f t="shared" si="96"/>
        <v>0</v>
      </c>
      <c r="BC104" s="1002">
        <f t="shared" si="96"/>
        <v>0</v>
      </c>
      <c r="BD104" s="1002">
        <f t="shared" si="96"/>
        <v>0</v>
      </c>
      <c r="BE104" s="1002">
        <f t="shared" si="96"/>
        <v>0</v>
      </c>
      <c r="BF104" s="1002">
        <f>+Q104-AL104</f>
        <v>0</v>
      </c>
      <c r="BG104" s="1002">
        <f t="shared" si="96"/>
        <v>0</v>
      </c>
      <c r="BH104" s="1002">
        <f t="shared" si="96"/>
        <v>0</v>
      </c>
      <c r="BI104" s="1002">
        <f t="shared" si="96"/>
        <v>0</v>
      </c>
      <c r="BJ104" s="1002">
        <f t="shared" si="96"/>
        <v>0</v>
      </c>
      <c r="BK104" s="1002">
        <f t="shared" si="96"/>
        <v>0</v>
      </c>
      <c r="BL104" s="1002"/>
      <c r="BM104" s="1002"/>
      <c r="BN104" s="1002">
        <f t="shared" si="97"/>
        <v>0</v>
      </c>
      <c r="BO104" s="1005">
        <f t="shared" si="98"/>
        <v>0</v>
      </c>
      <c r="BP104" s="1002">
        <f t="shared" si="99"/>
        <v>0</v>
      </c>
      <c r="BQ104" s="1002"/>
      <c r="BR104" s="1002"/>
      <c r="BS104" s="1002"/>
      <c r="BT104" s="1002"/>
      <c r="BU104" s="1002"/>
      <c r="BV104" s="1002"/>
      <c r="BW104" s="1002"/>
      <c r="BX104" s="1002"/>
      <c r="BY104" s="1002"/>
      <c r="BZ104" s="1002"/>
      <c r="CA104" s="1002"/>
      <c r="CB104" s="1002"/>
      <c r="CC104" s="1002"/>
      <c r="CD104" s="1002"/>
      <c r="CE104" s="1002"/>
      <c r="CF104" s="1002"/>
      <c r="CG104" s="1002"/>
      <c r="CH104" s="1002"/>
      <c r="CI104" s="1005">
        <f t="shared" si="100"/>
        <v>1</v>
      </c>
      <c r="CJ104" s="1002">
        <f t="shared" si="101"/>
        <v>50000000</v>
      </c>
      <c r="CK104" s="1002">
        <f t="shared" si="106"/>
        <v>0</v>
      </c>
      <c r="CL104" s="1002">
        <f t="shared" si="106"/>
        <v>50000000</v>
      </c>
      <c r="CM104" s="1002">
        <f t="shared" si="107"/>
        <v>0</v>
      </c>
      <c r="CN104" s="1002">
        <f t="shared" si="107"/>
        <v>0</v>
      </c>
      <c r="CO104" s="1002">
        <f t="shared" si="107"/>
        <v>0</v>
      </c>
      <c r="CP104" s="1002">
        <f>M104-BV104</f>
        <v>0</v>
      </c>
      <c r="CQ104" s="1002">
        <f t="shared" si="110"/>
        <v>0</v>
      </c>
      <c r="CR104" s="1002">
        <f t="shared" si="110"/>
        <v>0</v>
      </c>
      <c r="CS104" s="1002">
        <f t="shared" si="102"/>
        <v>0</v>
      </c>
      <c r="CT104" s="1002">
        <f t="shared" si="103"/>
        <v>0</v>
      </c>
      <c r="CU104" s="1002">
        <f t="shared" si="103"/>
        <v>0</v>
      </c>
      <c r="CV104" s="1002">
        <f t="shared" si="103"/>
        <v>0</v>
      </c>
      <c r="CW104" s="1002">
        <f t="shared" si="104"/>
        <v>0</v>
      </c>
      <c r="CX104" s="1002">
        <f t="shared" si="104"/>
        <v>0</v>
      </c>
      <c r="CY104" s="1002">
        <f t="shared" si="104"/>
        <v>0</v>
      </c>
      <c r="CZ104" s="1002">
        <f t="shared" si="104"/>
        <v>0</v>
      </c>
      <c r="DA104" s="1002">
        <f t="shared" si="104"/>
        <v>0</v>
      </c>
      <c r="DB104" s="1002">
        <f t="shared" si="104"/>
        <v>0</v>
      </c>
      <c r="DF104" s="1082"/>
      <c r="DG104" s="1082"/>
      <c r="DH104" s="1080"/>
    </row>
    <row r="105" spans="1:112" s="948" customFormat="1" ht="24" customHeight="1" thickTop="1" thickBot="1" x14ac:dyDescent="0.3">
      <c r="A105" s="1027"/>
      <c r="B105" s="1538" t="s">
        <v>4389</v>
      </c>
      <c r="C105" s="1539"/>
      <c r="D105" s="1539"/>
      <c r="E105" s="1539"/>
      <c r="F105" s="1540"/>
      <c r="G105" s="1003">
        <f t="shared" ref="G105:Y105" si="111">SUM(G90:G104)</f>
        <v>2515000000</v>
      </c>
      <c r="H105" s="1003">
        <f t="shared" si="111"/>
        <v>200000000</v>
      </c>
      <c r="I105" s="1003">
        <f t="shared" si="111"/>
        <v>318168096</v>
      </c>
      <c r="J105" s="1003">
        <f t="shared" si="111"/>
        <v>0</v>
      </c>
      <c r="K105" s="1003">
        <f t="shared" si="111"/>
        <v>701280247</v>
      </c>
      <c r="L105" s="1003">
        <f t="shared" si="111"/>
        <v>0</v>
      </c>
      <c r="M105" s="1003">
        <f t="shared" si="111"/>
        <v>0</v>
      </c>
      <c r="N105" s="1003">
        <f t="shared" si="111"/>
        <v>0</v>
      </c>
      <c r="O105" s="1003">
        <f t="shared" si="111"/>
        <v>0</v>
      </c>
      <c r="P105" s="1003">
        <f t="shared" si="111"/>
        <v>0</v>
      </c>
      <c r="Q105" s="1003">
        <f t="shared" si="111"/>
        <v>0</v>
      </c>
      <c r="R105" s="1003">
        <f t="shared" si="111"/>
        <v>0</v>
      </c>
      <c r="S105" s="1003">
        <f t="shared" si="111"/>
        <v>0</v>
      </c>
      <c r="T105" s="1003">
        <f t="shared" si="111"/>
        <v>0</v>
      </c>
      <c r="U105" s="1003">
        <f t="shared" si="111"/>
        <v>0</v>
      </c>
      <c r="V105" s="1003">
        <f t="shared" si="111"/>
        <v>1262551657</v>
      </c>
      <c r="W105" s="1003">
        <f t="shared" si="111"/>
        <v>0</v>
      </c>
      <c r="X105" s="1003">
        <f t="shared" si="111"/>
        <v>0</v>
      </c>
      <c r="Y105" s="1003">
        <f t="shared" si="111"/>
        <v>33000000</v>
      </c>
      <c r="AA105" s="1006">
        <f t="shared" si="92"/>
        <v>0.6688862333996024</v>
      </c>
      <c r="AB105" s="1003">
        <f>SUM(AB90:AB104)</f>
        <v>1682248877</v>
      </c>
      <c r="AC105" s="1003">
        <f>SUM(AC90:AC104)</f>
        <v>200000000</v>
      </c>
      <c r="AD105" s="1003">
        <f t="shared" ref="AD105:AT105" si="112">SUM(AD90:AD104)</f>
        <v>268168096</v>
      </c>
      <c r="AE105" s="1003">
        <f t="shared" si="112"/>
        <v>0</v>
      </c>
      <c r="AF105" s="1003">
        <f t="shared" si="112"/>
        <v>701280247</v>
      </c>
      <c r="AG105" s="1003">
        <f t="shared" si="112"/>
        <v>0</v>
      </c>
      <c r="AH105" s="1003">
        <f t="shared" si="112"/>
        <v>0</v>
      </c>
      <c r="AI105" s="1003">
        <f t="shared" si="112"/>
        <v>0</v>
      </c>
      <c r="AJ105" s="1003">
        <f t="shared" si="112"/>
        <v>0</v>
      </c>
      <c r="AK105" s="1003">
        <f t="shared" si="112"/>
        <v>0</v>
      </c>
      <c r="AL105" s="1003">
        <f t="shared" si="112"/>
        <v>0</v>
      </c>
      <c r="AM105" s="1003">
        <f t="shared" si="112"/>
        <v>0</v>
      </c>
      <c r="AN105" s="1003">
        <f t="shared" si="112"/>
        <v>0</v>
      </c>
      <c r="AO105" s="1003">
        <f t="shared" si="112"/>
        <v>0</v>
      </c>
      <c r="AP105" s="1003">
        <f t="shared" si="112"/>
        <v>0</v>
      </c>
      <c r="AQ105" s="1003">
        <f t="shared" si="112"/>
        <v>512800534</v>
      </c>
      <c r="AR105" s="1003">
        <f t="shared" si="112"/>
        <v>0</v>
      </c>
      <c r="AS105" s="1003">
        <f t="shared" si="112"/>
        <v>0</v>
      </c>
      <c r="AT105" s="1003">
        <f t="shared" si="112"/>
        <v>0</v>
      </c>
      <c r="AU105" s="1006">
        <f t="shared" si="94"/>
        <v>0.3311137666003976</v>
      </c>
      <c r="AV105" s="1003">
        <f>SUM(AV90:AV104)</f>
        <v>832751123</v>
      </c>
      <c r="AW105" s="1003">
        <f>SUM(AW90:AW104)</f>
        <v>0</v>
      </c>
      <c r="AX105" s="1003">
        <f t="shared" ref="AX105:BN105" si="113">SUM(AX90:AX104)</f>
        <v>50000000</v>
      </c>
      <c r="AY105" s="1003">
        <f t="shared" si="113"/>
        <v>0</v>
      </c>
      <c r="AZ105" s="1003">
        <f t="shared" si="113"/>
        <v>0</v>
      </c>
      <c r="BA105" s="1003">
        <f t="shared" si="113"/>
        <v>0</v>
      </c>
      <c r="BB105" s="1003">
        <f t="shared" si="113"/>
        <v>0</v>
      </c>
      <c r="BC105" s="1003">
        <f t="shared" si="113"/>
        <v>0</v>
      </c>
      <c r="BD105" s="1003">
        <f t="shared" si="113"/>
        <v>0</v>
      </c>
      <c r="BE105" s="1003">
        <f t="shared" si="113"/>
        <v>0</v>
      </c>
      <c r="BF105" s="1003">
        <f t="shared" si="113"/>
        <v>0</v>
      </c>
      <c r="BG105" s="1003">
        <f t="shared" si="113"/>
        <v>0</v>
      </c>
      <c r="BH105" s="1003">
        <f t="shared" si="113"/>
        <v>0</v>
      </c>
      <c r="BI105" s="1003">
        <f t="shared" si="113"/>
        <v>0</v>
      </c>
      <c r="BJ105" s="1003">
        <f t="shared" si="113"/>
        <v>0</v>
      </c>
      <c r="BK105" s="1003">
        <f t="shared" si="113"/>
        <v>749751123</v>
      </c>
      <c r="BL105" s="1003">
        <f t="shared" si="113"/>
        <v>0</v>
      </c>
      <c r="BM105" s="1003">
        <f t="shared" si="113"/>
        <v>0</v>
      </c>
      <c r="BN105" s="1003">
        <f t="shared" si="113"/>
        <v>33000000</v>
      </c>
      <c r="BO105" s="1006">
        <f t="shared" si="98"/>
        <v>1.3114099801192844E-2</v>
      </c>
      <c r="BP105" s="1003">
        <f>SUM(BP90:BP104)</f>
        <v>32981961</v>
      </c>
      <c r="BQ105" s="1003">
        <f>SUM(BQ90:BQ104)</f>
        <v>0</v>
      </c>
      <c r="BR105" s="1003">
        <f>SUM(BR90:BR104)</f>
        <v>0</v>
      </c>
      <c r="BS105" s="1003"/>
      <c r="BT105" s="1003">
        <f>SUM(BT90:BT104)</f>
        <v>0</v>
      </c>
      <c r="BU105" s="1003">
        <f>SUM(BU90:BU104)</f>
        <v>0</v>
      </c>
      <c r="BV105" s="1003"/>
      <c r="BW105" s="1003">
        <f t="shared" ref="BW105:CH105" si="114">SUM(BW90:BW104)</f>
        <v>0</v>
      </c>
      <c r="BX105" s="1003">
        <f t="shared" si="114"/>
        <v>0</v>
      </c>
      <c r="BY105" s="1003">
        <f t="shared" si="114"/>
        <v>0</v>
      </c>
      <c r="BZ105" s="1003">
        <f t="shared" si="114"/>
        <v>0</v>
      </c>
      <c r="CA105" s="1003">
        <f t="shared" si="114"/>
        <v>0</v>
      </c>
      <c r="CB105" s="1003">
        <f t="shared" si="114"/>
        <v>0</v>
      </c>
      <c r="CC105" s="1003">
        <f t="shared" si="114"/>
        <v>0</v>
      </c>
      <c r="CD105" s="1003">
        <f t="shared" si="114"/>
        <v>0</v>
      </c>
      <c r="CE105" s="1003">
        <f t="shared" si="114"/>
        <v>32981961</v>
      </c>
      <c r="CF105" s="1003">
        <f t="shared" si="114"/>
        <v>0</v>
      </c>
      <c r="CG105" s="1003">
        <f t="shared" si="114"/>
        <v>0</v>
      </c>
      <c r="CH105" s="1003">
        <f t="shared" si="114"/>
        <v>0</v>
      </c>
      <c r="CI105" s="1006">
        <f t="shared" si="100"/>
        <v>0.98688590019880718</v>
      </c>
      <c r="CJ105" s="1003">
        <f>SUM(CJ90:CJ104)</f>
        <v>2482018039</v>
      </c>
      <c r="CK105" s="1003">
        <f>SUM(CK90:CK104)</f>
        <v>200000000</v>
      </c>
      <c r="CL105" s="1003">
        <f t="shared" ref="CL105:DB105" si="115">SUM(CL90:CL104)</f>
        <v>318168096</v>
      </c>
      <c r="CM105" s="1003">
        <f t="shared" si="115"/>
        <v>0</v>
      </c>
      <c r="CN105" s="1003">
        <f t="shared" si="115"/>
        <v>701280247</v>
      </c>
      <c r="CO105" s="1003">
        <f t="shared" si="115"/>
        <v>0</v>
      </c>
      <c r="CP105" s="1003">
        <f t="shared" si="115"/>
        <v>0</v>
      </c>
      <c r="CQ105" s="1003">
        <f t="shared" si="115"/>
        <v>0</v>
      </c>
      <c r="CR105" s="1003">
        <f t="shared" si="115"/>
        <v>0</v>
      </c>
      <c r="CS105" s="1003">
        <f t="shared" si="115"/>
        <v>0</v>
      </c>
      <c r="CT105" s="1003">
        <f t="shared" si="115"/>
        <v>0</v>
      </c>
      <c r="CU105" s="1003">
        <f t="shared" si="115"/>
        <v>0</v>
      </c>
      <c r="CV105" s="1003">
        <f t="shared" si="115"/>
        <v>0</v>
      </c>
      <c r="CW105" s="1003">
        <f t="shared" si="115"/>
        <v>0</v>
      </c>
      <c r="CX105" s="1003">
        <f t="shared" si="115"/>
        <v>0</v>
      </c>
      <c r="CY105" s="1003">
        <f t="shared" si="115"/>
        <v>1229569696</v>
      </c>
      <c r="CZ105" s="1003">
        <f t="shared" si="115"/>
        <v>0</v>
      </c>
      <c r="DA105" s="1003">
        <f t="shared" si="115"/>
        <v>0</v>
      </c>
      <c r="DB105" s="1017">
        <f t="shared" si="115"/>
        <v>33000000</v>
      </c>
      <c r="DD105" s="948" t="s">
        <v>4622</v>
      </c>
      <c r="DF105" s="1082">
        <v>2515000000</v>
      </c>
      <c r="DG105" s="1082">
        <v>32981961</v>
      </c>
      <c r="DH105" s="1080">
        <v>1.31140998011928E-2</v>
      </c>
    </row>
    <row r="106" spans="1:112" ht="39" hidden="1" customHeight="1" thickTop="1" x14ac:dyDescent="0.25">
      <c r="A106" s="1497" t="s">
        <v>4610</v>
      </c>
      <c r="B106" s="1513" t="s">
        <v>4390</v>
      </c>
      <c r="C106" s="852" t="s">
        <v>4408</v>
      </c>
      <c r="D106" s="1008" t="s">
        <v>4553</v>
      </c>
      <c r="E106" s="991">
        <v>111</v>
      </c>
      <c r="F106" s="1061" t="s">
        <v>4551</v>
      </c>
      <c r="G106" s="1002">
        <f t="shared" ref="G106:G123" si="116">SUM(H106:Y106)</f>
        <v>2292025000</v>
      </c>
      <c r="H106" s="1002"/>
      <c r="I106" s="1002">
        <v>2264025000</v>
      </c>
      <c r="J106" s="1002"/>
      <c r="K106" s="1002"/>
      <c r="L106" s="1002"/>
      <c r="M106" s="1002"/>
      <c r="N106" s="1002"/>
      <c r="O106" s="1002"/>
      <c r="P106" s="1002"/>
      <c r="Q106" s="1002"/>
      <c r="R106" s="1002"/>
      <c r="S106" s="1002"/>
      <c r="T106" s="1002"/>
      <c r="U106" s="1002"/>
      <c r="V106" s="1002"/>
      <c r="W106" s="1002"/>
      <c r="X106" s="1002"/>
      <c r="Y106" s="1002">
        <v>28000000</v>
      </c>
      <c r="Z106" s="983"/>
      <c r="AA106" s="1005">
        <f t="shared" si="92"/>
        <v>5.8723832418930859E-2</v>
      </c>
      <c r="AB106" s="1002">
        <f t="shared" ref="AB106:AB123" si="117">SUM(AC106:AT106)</f>
        <v>134596492</v>
      </c>
      <c r="AC106" s="1002"/>
      <c r="AD106" s="1002">
        <f>+'[7]ENERO 2016'!$M$18</f>
        <v>134596492</v>
      </c>
      <c r="AE106" s="1002"/>
      <c r="AF106" s="1002"/>
      <c r="AG106" s="1002"/>
      <c r="AH106" s="1002"/>
      <c r="AI106" s="1002"/>
      <c r="AJ106" s="1002"/>
      <c r="AK106" s="1002"/>
      <c r="AL106" s="1002"/>
      <c r="AM106" s="1002"/>
      <c r="AN106" s="1002"/>
      <c r="AO106" s="1002"/>
      <c r="AP106" s="1002"/>
      <c r="AQ106" s="1002"/>
      <c r="AR106" s="1002"/>
      <c r="AS106" s="1002"/>
      <c r="AT106" s="1002"/>
      <c r="AU106" s="1005">
        <f t="shared" si="94"/>
        <v>0.94127616758106913</v>
      </c>
      <c r="AV106" s="1002">
        <f t="shared" ref="AV106:AV123" si="118">SUM(AW106:BN106)</f>
        <v>2157428508</v>
      </c>
      <c r="AW106" s="1002">
        <f t="shared" ref="AW106:BL123" si="119">H106-AC106</f>
        <v>0</v>
      </c>
      <c r="AX106" s="1002">
        <f t="shared" si="119"/>
        <v>2129428508</v>
      </c>
      <c r="AY106" s="1002">
        <f t="shared" si="119"/>
        <v>0</v>
      </c>
      <c r="AZ106" s="1002">
        <f t="shared" ref="AZ106:BK121" si="120">+K106-AF106</f>
        <v>0</v>
      </c>
      <c r="BA106" s="1002">
        <f t="shared" si="120"/>
        <v>0</v>
      </c>
      <c r="BB106" s="1002">
        <f t="shared" si="120"/>
        <v>0</v>
      </c>
      <c r="BC106" s="1002">
        <f t="shared" si="120"/>
        <v>0</v>
      </c>
      <c r="BD106" s="1002">
        <f t="shared" si="120"/>
        <v>0</v>
      </c>
      <c r="BE106" s="1002">
        <f t="shared" si="120"/>
        <v>0</v>
      </c>
      <c r="BF106" s="1002">
        <f t="shared" si="120"/>
        <v>0</v>
      </c>
      <c r="BG106" s="1002">
        <f t="shared" si="120"/>
        <v>0</v>
      </c>
      <c r="BH106" s="1002">
        <f t="shared" si="120"/>
        <v>0</v>
      </c>
      <c r="BI106" s="1002">
        <f t="shared" si="120"/>
        <v>0</v>
      </c>
      <c r="BJ106" s="1002">
        <f t="shared" si="120"/>
        <v>0</v>
      </c>
      <c r="BK106" s="1002">
        <f t="shared" si="120"/>
        <v>0</v>
      </c>
      <c r="BL106" s="1002"/>
      <c r="BM106" s="1002"/>
      <c r="BN106" s="1002">
        <f t="shared" ref="BN106:BN123" si="121">+Y106-AT106</f>
        <v>28000000</v>
      </c>
      <c r="BO106" s="1005">
        <f t="shared" si="98"/>
        <v>0</v>
      </c>
      <c r="BP106" s="1002">
        <f t="shared" ref="BP106:BP123" si="122">SUM(BQ106:CH106)</f>
        <v>0</v>
      </c>
      <c r="BQ106" s="1002"/>
      <c r="BR106" s="1002"/>
      <c r="BS106" s="1002"/>
      <c r="BT106" s="1002"/>
      <c r="BU106" s="1002"/>
      <c r="BV106" s="1002"/>
      <c r="BW106" s="1002"/>
      <c r="BX106" s="1002"/>
      <c r="BY106" s="1002"/>
      <c r="BZ106" s="1002"/>
      <c r="CA106" s="1002"/>
      <c r="CB106" s="1002"/>
      <c r="CC106" s="1002"/>
      <c r="CD106" s="1002"/>
      <c r="CE106" s="1002"/>
      <c r="CF106" s="1002"/>
      <c r="CG106" s="1002"/>
      <c r="CH106" s="1002"/>
      <c r="CI106" s="1005">
        <f t="shared" si="100"/>
        <v>1</v>
      </c>
      <c r="CJ106" s="1002">
        <f t="shared" ref="CJ106:CJ123" si="123">SUM(CK106:DB106)</f>
        <v>2292025000</v>
      </c>
      <c r="CK106" s="1002">
        <f t="shared" ref="CK106:CS121" si="124">H106-BQ106</f>
        <v>0</v>
      </c>
      <c r="CL106" s="1002">
        <f t="shared" si="124"/>
        <v>2264025000</v>
      </c>
      <c r="CM106" s="1002">
        <f t="shared" si="124"/>
        <v>0</v>
      </c>
      <c r="CN106" s="1002">
        <f t="shared" si="124"/>
        <v>0</v>
      </c>
      <c r="CO106" s="1002">
        <f t="shared" si="124"/>
        <v>0</v>
      </c>
      <c r="CP106" s="1002">
        <f t="shared" si="124"/>
        <v>0</v>
      </c>
      <c r="CQ106" s="1002">
        <f>+N106-BW106</f>
        <v>0</v>
      </c>
      <c r="CR106" s="1002">
        <f>+O106-BX106</f>
        <v>0</v>
      </c>
      <c r="CS106" s="1002">
        <f>+P106-BY106</f>
        <v>0</v>
      </c>
      <c r="CT106" s="1002">
        <f t="shared" ref="CT106:DB123" si="125">Q106-BZ106</f>
        <v>0</v>
      </c>
      <c r="CU106" s="1002">
        <f t="shared" si="125"/>
        <v>0</v>
      </c>
      <c r="CV106" s="1002">
        <f t="shared" si="125"/>
        <v>0</v>
      </c>
      <c r="CW106" s="1002">
        <f t="shared" ref="CW106:DB121" si="126">+T106-CC106</f>
        <v>0</v>
      </c>
      <c r="CX106" s="1002">
        <f t="shared" si="126"/>
        <v>0</v>
      </c>
      <c r="CY106" s="1002">
        <f t="shared" si="126"/>
        <v>0</v>
      </c>
      <c r="CZ106" s="1002">
        <f t="shared" si="126"/>
        <v>0</v>
      </c>
      <c r="DA106" s="1002">
        <f t="shared" si="126"/>
        <v>0</v>
      </c>
      <c r="DB106" s="1002">
        <f t="shared" si="126"/>
        <v>28000000</v>
      </c>
      <c r="DF106" s="1082"/>
      <c r="DG106" s="1082"/>
      <c r="DH106" s="1080"/>
    </row>
    <row r="107" spans="1:112" s="203" customFormat="1" ht="36" hidden="1" customHeight="1" x14ac:dyDescent="0.25">
      <c r="A107" s="1495"/>
      <c r="B107" s="1493"/>
      <c r="C107" s="1035" t="s">
        <v>4409</v>
      </c>
      <c r="D107" s="1008" t="s">
        <v>4554</v>
      </c>
      <c r="E107" s="993">
        <v>111</v>
      </c>
      <c r="F107" s="1061" t="s">
        <v>4552</v>
      </c>
      <c r="G107" s="1030">
        <f>SUM(H107:Y107)</f>
        <v>1022041034</v>
      </c>
      <c r="H107" s="1030"/>
      <c r="I107" s="1030">
        <v>982978733</v>
      </c>
      <c r="J107" s="1030">
        <v>39062301</v>
      </c>
      <c r="K107" s="1030"/>
      <c r="L107" s="1030"/>
      <c r="M107" s="1030"/>
      <c r="N107" s="1030"/>
      <c r="O107" s="1030"/>
      <c r="P107" s="1030"/>
      <c r="Q107" s="1030"/>
      <c r="R107" s="1030"/>
      <c r="S107" s="1030"/>
      <c r="T107" s="1030"/>
      <c r="U107" s="1030"/>
      <c r="V107" s="1030"/>
      <c r="W107" s="1030"/>
      <c r="X107" s="1030"/>
      <c r="Y107" s="1030"/>
      <c r="Z107" s="1033"/>
      <c r="AA107" s="1031">
        <f t="shared" si="92"/>
        <v>0</v>
      </c>
      <c r="AB107" s="1030">
        <f t="shared" si="117"/>
        <v>0</v>
      </c>
      <c r="AC107" s="1030"/>
      <c r="AD107" s="1030"/>
      <c r="AE107" s="1030"/>
      <c r="AF107" s="1030"/>
      <c r="AG107" s="1030"/>
      <c r="AH107" s="1030"/>
      <c r="AI107" s="1030"/>
      <c r="AJ107" s="1030"/>
      <c r="AK107" s="1030"/>
      <c r="AL107" s="1030"/>
      <c r="AM107" s="1030"/>
      <c r="AN107" s="1030"/>
      <c r="AO107" s="1030"/>
      <c r="AP107" s="1030"/>
      <c r="AQ107" s="1030"/>
      <c r="AR107" s="1030"/>
      <c r="AS107" s="1030"/>
      <c r="AT107" s="1030"/>
      <c r="AU107" s="1031">
        <f t="shared" si="94"/>
        <v>1</v>
      </c>
      <c r="AV107" s="1030">
        <f t="shared" si="118"/>
        <v>1022041034</v>
      </c>
      <c r="AW107" s="1030">
        <f t="shared" si="119"/>
        <v>0</v>
      </c>
      <c r="AX107" s="1030">
        <f t="shared" si="119"/>
        <v>982978733</v>
      </c>
      <c r="AY107" s="1030">
        <f t="shared" si="119"/>
        <v>39062301</v>
      </c>
      <c r="AZ107" s="1030">
        <f t="shared" si="120"/>
        <v>0</v>
      </c>
      <c r="BA107" s="1030">
        <f t="shared" si="120"/>
        <v>0</v>
      </c>
      <c r="BB107" s="1002">
        <f t="shared" si="120"/>
        <v>0</v>
      </c>
      <c r="BC107" s="1030">
        <f t="shared" si="120"/>
        <v>0</v>
      </c>
      <c r="BD107" s="1030">
        <f t="shared" si="120"/>
        <v>0</v>
      </c>
      <c r="BE107" s="1030">
        <f t="shared" si="120"/>
        <v>0</v>
      </c>
      <c r="BF107" s="1030">
        <f t="shared" si="120"/>
        <v>0</v>
      </c>
      <c r="BG107" s="1030">
        <f t="shared" si="120"/>
        <v>0</v>
      </c>
      <c r="BH107" s="1030">
        <f t="shared" si="120"/>
        <v>0</v>
      </c>
      <c r="BI107" s="1030">
        <f t="shared" si="120"/>
        <v>0</v>
      </c>
      <c r="BJ107" s="1030">
        <f t="shared" si="120"/>
        <v>0</v>
      </c>
      <c r="BK107" s="1030">
        <f t="shared" si="120"/>
        <v>0</v>
      </c>
      <c r="BL107" s="1030"/>
      <c r="BM107" s="1030"/>
      <c r="BN107" s="1030">
        <f t="shared" si="121"/>
        <v>0</v>
      </c>
      <c r="BO107" s="1031">
        <f t="shared" si="98"/>
        <v>0</v>
      </c>
      <c r="BP107" s="1030">
        <f t="shared" si="122"/>
        <v>0</v>
      </c>
      <c r="BQ107" s="1030"/>
      <c r="BR107" s="1030"/>
      <c r="BS107" s="1030"/>
      <c r="BT107" s="1030"/>
      <c r="BU107" s="1030"/>
      <c r="BV107" s="1030"/>
      <c r="BW107" s="1030"/>
      <c r="BX107" s="1030"/>
      <c r="BY107" s="1030"/>
      <c r="BZ107" s="1030"/>
      <c r="CA107" s="1030"/>
      <c r="CB107" s="1030"/>
      <c r="CC107" s="1030"/>
      <c r="CD107" s="1030"/>
      <c r="CE107" s="1030"/>
      <c r="CF107" s="1030"/>
      <c r="CG107" s="1030"/>
      <c r="CH107" s="1030"/>
      <c r="CI107" s="1031">
        <f t="shared" si="100"/>
        <v>1</v>
      </c>
      <c r="CJ107" s="1030">
        <f t="shared" si="123"/>
        <v>1022041034</v>
      </c>
      <c r="CK107" s="1002">
        <f t="shared" si="124"/>
        <v>0</v>
      </c>
      <c r="CL107" s="1030">
        <f t="shared" si="124"/>
        <v>982978733</v>
      </c>
      <c r="CM107" s="1030">
        <f t="shared" si="124"/>
        <v>39062301</v>
      </c>
      <c r="CN107" s="1030">
        <f t="shared" si="124"/>
        <v>0</v>
      </c>
      <c r="CO107" s="1030">
        <f t="shared" si="124"/>
        <v>0</v>
      </c>
      <c r="CP107" s="1002">
        <f t="shared" si="124"/>
        <v>0</v>
      </c>
      <c r="CQ107" s="1030">
        <f t="shared" ref="CQ107:CS123" si="127">+N107-BW107</f>
        <v>0</v>
      </c>
      <c r="CR107" s="1030">
        <f t="shared" si="127"/>
        <v>0</v>
      </c>
      <c r="CS107" s="1002">
        <f t="shared" si="127"/>
        <v>0</v>
      </c>
      <c r="CT107" s="1030">
        <f t="shared" si="125"/>
        <v>0</v>
      </c>
      <c r="CU107" s="1030">
        <f t="shared" si="125"/>
        <v>0</v>
      </c>
      <c r="CV107" s="1030">
        <f t="shared" si="125"/>
        <v>0</v>
      </c>
      <c r="CW107" s="1030">
        <f t="shared" si="126"/>
        <v>0</v>
      </c>
      <c r="CX107" s="1030">
        <f t="shared" si="126"/>
        <v>0</v>
      </c>
      <c r="CY107" s="1030">
        <f t="shared" si="126"/>
        <v>0</v>
      </c>
      <c r="CZ107" s="1030">
        <f t="shared" si="126"/>
        <v>0</v>
      </c>
      <c r="DA107" s="1002">
        <f t="shared" si="126"/>
        <v>0</v>
      </c>
      <c r="DB107" s="1030">
        <f t="shared" si="126"/>
        <v>0</v>
      </c>
      <c r="DF107" s="1082"/>
      <c r="DG107" s="1082"/>
      <c r="DH107" s="1080"/>
    </row>
    <row r="108" spans="1:112" ht="37.5" hidden="1" customHeight="1" x14ac:dyDescent="0.25">
      <c r="A108" s="1495"/>
      <c r="B108" s="1494"/>
      <c r="C108" s="852" t="s">
        <v>4410</v>
      </c>
      <c r="D108" s="1008" t="s">
        <v>4555</v>
      </c>
      <c r="E108" s="991">
        <v>111</v>
      </c>
      <c r="F108" s="1061" t="s">
        <v>4552</v>
      </c>
      <c r="G108" s="1002">
        <f t="shared" si="116"/>
        <v>200000000</v>
      </c>
      <c r="H108" s="1002"/>
      <c r="I108" s="1002"/>
      <c r="J108" s="1002">
        <v>59490931</v>
      </c>
      <c r="K108" s="1002"/>
      <c r="L108" s="1002"/>
      <c r="M108" s="1002"/>
      <c r="N108" s="1002"/>
      <c r="O108" s="1002"/>
      <c r="P108" s="1002"/>
      <c r="Q108" s="1002">
        <v>140509069</v>
      </c>
      <c r="R108" s="1002"/>
      <c r="S108" s="1002"/>
      <c r="T108" s="1002"/>
      <c r="U108" s="1002"/>
      <c r="V108" s="1002"/>
      <c r="W108" s="1002"/>
      <c r="X108" s="1002"/>
      <c r="Y108" s="1002"/>
      <c r="Z108" s="983"/>
      <c r="AA108" s="1005">
        <f t="shared" si="92"/>
        <v>0</v>
      </c>
      <c r="AB108" s="1002">
        <f t="shared" si="117"/>
        <v>0</v>
      </c>
      <c r="AC108" s="1002"/>
      <c r="AD108" s="1002"/>
      <c r="AE108" s="1002"/>
      <c r="AF108" s="1002"/>
      <c r="AG108" s="1002"/>
      <c r="AH108" s="1002"/>
      <c r="AI108" s="1002"/>
      <c r="AJ108" s="1002"/>
      <c r="AK108" s="1002"/>
      <c r="AL108" s="1002"/>
      <c r="AM108" s="1002"/>
      <c r="AN108" s="1002"/>
      <c r="AO108" s="1002"/>
      <c r="AP108" s="1002"/>
      <c r="AQ108" s="1002"/>
      <c r="AR108" s="1002"/>
      <c r="AS108" s="1002"/>
      <c r="AT108" s="1002"/>
      <c r="AU108" s="1005">
        <f t="shared" si="94"/>
        <v>1</v>
      </c>
      <c r="AV108" s="1002">
        <f t="shared" si="118"/>
        <v>200000000</v>
      </c>
      <c r="AW108" s="1002">
        <f t="shared" si="119"/>
        <v>0</v>
      </c>
      <c r="AX108" s="1002">
        <f t="shared" si="119"/>
        <v>0</v>
      </c>
      <c r="AY108" s="1002">
        <f t="shared" si="119"/>
        <v>59490931</v>
      </c>
      <c r="AZ108" s="1002">
        <f t="shared" si="120"/>
        <v>0</v>
      </c>
      <c r="BA108" s="1002">
        <f t="shared" si="120"/>
        <v>0</v>
      </c>
      <c r="BB108" s="1002">
        <f t="shared" si="120"/>
        <v>0</v>
      </c>
      <c r="BC108" s="1002">
        <f t="shared" si="120"/>
        <v>0</v>
      </c>
      <c r="BD108" s="1002">
        <f t="shared" si="120"/>
        <v>0</v>
      </c>
      <c r="BE108" s="1002">
        <f t="shared" si="120"/>
        <v>0</v>
      </c>
      <c r="BF108" s="1002">
        <f t="shared" si="120"/>
        <v>140509069</v>
      </c>
      <c r="BG108" s="1002">
        <f t="shared" si="120"/>
        <v>0</v>
      </c>
      <c r="BH108" s="1002">
        <f t="shared" si="120"/>
        <v>0</v>
      </c>
      <c r="BI108" s="1002">
        <f t="shared" si="120"/>
        <v>0</v>
      </c>
      <c r="BJ108" s="1002">
        <f t="shared" si="120"/>
        <v>0</v>
      </c>
      <c r="BK108" s="1002">
        <f t="shared" si="120"/>
        <v>0</v>
      </c>
      <c r="BL108" s="1002"/>
      <c r="BM108" s="1002"/>
      <c r="BN108" s="1002">
        <f t="shared" si="121"/>
        <v>0</v>
      </c>
      <c r="BO108" s="1005">
        <f t="shared" si="98"/>
        <v>0</v>
      </c>
      <c r="BP108" s="1002">
        <f t="shared" si="122"/>
        <v>0</v>
      </c>
      <c r="BQ108" s="1002"/>
      <c r="BR108" s="1002"/>
      <c r="BS108" s="1002"/>
      <c r="BT108" s="1002"/>
      <c r="BU108" s="1002"/>
      <c r="BV108" s="1002"/>
      <c r="BW108" s="1002"/>
      <c r="BX108" s="1002"/>
      <c r="BY108" s="1002"/>
      <c r="BZ108" s="1002"/>
      <c r="CA108" s="1002"/>
      <c r="CB108" s="1002"/>
      <c r="CC108" s="1002"/>
      <c r="CD108" s="1002"/>
      <c r="CE108" s="1002"/>
      <c r="CF108" s="1002"/>
      <c r="CG108" s="1002"/>
      <c r="CH108" s="1002"/>
      <c r="CI108" s="1005">
        <f t="shared" si="100"/>
        <v>1</v>
      </c>
      <c r="CJ108" s="1002">
        <f t="shared" si="123"/>
        <v>200000000</v>
      </c>
      <c r="CK108" s="1002">
        <f t="shared" si="124"/>
        <v>0</v>
      </c>
      <c r="CL108" s="1002">
        <f t="shared" si="124"/>
        <v>0</v>
      </c>
      <c r="CM108" s="1002">
        <f t="shared" si="124"/>
        <v>59490931</v>
      </c>
      <c r="CN108" s="1002">
        <f t="shared" si="124"/>
        <v>0</v>
      </c>
      <c r="CO108" s="1002">
        <f t="shared" si="124"/>
        <v>0</v>
      </c>
      <c r="CP108" s="1002">
        <f t="shared" si="124"/>
        <v>0</v>
      </c>
      <c r="CQ108" s="1002">
        <f t="shared" si="127"/>
        <v>0</v>
      </c>
      <c r="CR108" s="1002">
        <f t="shared" si="127"/>
        <v>0</v>
      </c>
      <c r="CS108" s="1002">
        <f t="shared" si="127"/>
        <v>0</v>
      </c>
      <c r="CT108" s="1002">
        <f t="shared" si="125"/>
        <v>140509069</v>
      </c>
      <c r="CU108" s="1002">
        <f t="shared" si="125"/>
        <v>0</v>
      </c>
      <c r="CV108" s="1002">
        <f t="shared" si="125"/>
        <v>0</v>
      </c>
      <c r="CW108" s="1002">
        <f t="shared" si="126"/>
        <v>0</v>
      </c>
      <c r="CX108" s="1002">
        <f t="shared" si="126"/>
        <v>0</v>
      </c>
      <c r="CY108" s="1002">
        <f t="shared" si="126"/>
        <v>0</v>
      </c>
      <c r="CZ108" s="1002">
        <f t="shared" si="126"/>
        <v>0</v>
      </c>
      <c r="DA108" s="1002">
        <f t="shared" si="126"/>
        <v>0</v>
      </c>
      <c r="DB108" s="1002">
        <f t="shared" si="126"/>
        <v>0</v>
      </c>
      <c r="DC108" s="1016"/>
      <c r="DF108" s="1082"/>
      <c r="DG108" s="1082"/>
      <c r="DH108" s="1080"/>
    </row>
    <row r="109" spans="1:112" ht="42" hidden="1" customHeight="1" x14ac:dyDescent="0.25">
      <c r="A109" s="1495"/>
      <c r="B109" s="1492" t="s">
        <v>4391</v>
      </c>
      <c r="C109" s="852" t="s">
        <v>4411</v>
      </c>
      <c r="D109" s="1008" t="s">
        <v>4556</v>
      </c>
      <c r="E109" s="991">
        <v>211</v>
      </c>
      <c r="F109" s="1061" t="s">
        <v>4552</v>
      </c>
      <c r="G109" s="1002">
        <f t="shared" si="116"/>
        <v>2300000000</v>
      </c>
      <c r="H109" s="1002"/>
      <c r="I109" s="1002">
        <v>2300000000</v>
      </c>
      <c r="J109" s="1002"/>
      <c r="K109" s="1002"/>
      <c r="L109" s="1002"/>
      <c r="M109" s="1002"/>
      <c r="N109" s="1002"/>
      <c r="O109" s="1002"/>
      <c r="P109" s="1002"/>
      <c r="Q109" s="1002"/>
      <c r="R109" s="1002"/>
      <c r="S109" s="1002"/>
      <c r="T109" s="1002"/>
      <c r="U109" s="1002"/>
      <c r="V109" s="1002"/>
      <c r="W109" s="1002"/>
      <c r="X109" s="1002"/>
      <c r="Y109" s="1002"/>
      <c r="AA109" s="1005">
        <f t="shared" si="92"/>
        <v>0.13001986086956521</v>
      </c>
      <c r="AB109" s="1002">
        <f t="shared" si="117"/>
        <v>299045680</v>
      </c>
      <c r="AC109" s="1002"/>
      <c r="AD109" s="1002">
        <f>+'[7]ENERO 2016'!$M$43</f>
        <v>299045680</v>
      </c>
      <c r="AE109" s="1002"/>
      <c r="AF109" s="1002"/>
      <c r="AG109" s="1002"/>
      <c r="AH109" s="1002"/>
      <c r="AI109" s="1002"/>
      <c r="AJ109" s="1002"/>
      <c r="AK109" s="1002"/>
      <c r="AL109" s="1002"/>
      <c r="AM109" s="1002"/>
      <c r="AN109" s="1002"/>
      <c r="AO109" s="1002"/>
      <c r="AP109" s="1002"/>
      <c r="AQ109" s="1002"/>
      <c r="AR109" s="1002"/>
      <c r="AS109" s="1002"/>
      <c r="AT109" s="1002"/>
      <c r="AU109" s="1005">
        <f t="shared" si="94"/>
        <v>0.86998013913043482</v>
      </c>
      <c r="AV109" s="1002">
        <f t="shared" si="118"/>
        <v>2000954320</v>
      </c>
      <c r="AW109" s="1002">
        <f t="shared" si="119"/>
        <v>0</v>
      </c>
      <c r="AX109" s="1002">
        <f t="shared" si="119"/>
        <v>2000954320</v>
      </c>
      <c r="AY109" s="1002">
        <f t="shared" si="119"/>
        <v>0</v>
      </c>
      <c r="AZ109" s="1002">
        <f t="shared" si="120"/>
        <v>0</v>
      </c>
      <c r="BA109" s="1002">
        <f t="shared" si="120"/>
        <v>0</v>
      </c>
      <c r="BB109" s="1002">
        <f t="shared" si="120"/>
        <v>0</v>
      </c>
      <c r="BC109" s="1002">
        <f t="shared" si="120"/>
        <v>0</v>
      </c>
      <c r="BD109" s="1002">
        <f t="shared" si="120"/>
        <v>0</v>
      </c>
      <c r="BE109" s="1002">
        <f t="shared" si="120"/>
        <v>0</v>
      </c>
      <c r="BF109" s="1002">
        <f t="shared" si="120"/>
        <v>0</v>
      </c>
      <c r="BG109" s="1002">
        <f t="shared" si="120"/>
        <v>0</v>
      </c>
      <c r="BH109" s="1002">
        <f t="shared" si="120"/>
        <v>0</v>
      </c>
      <c r="BI109" s="1002">
        <f t="shared" si="120"/>
        <v>0</v>
      </c>
      <c r="BJ109" s="1002">
        <f t="shared" si="120"/>
        <v>0</v>
      </c>
      <c r="BK109" s="1002">
        <f t="shared" si="120"/>
        <v>0</v>
      </c>
      <c r="BL109" s="1002"/>
      <c r="BM109" s="1002">
        <f t="shared" ref="BM109:BM120" si="128">+X109-AS109</f>
        <v>0</v>
      </c>
      <c r="BN109" s="1002">
        <f t="shared" si="121"/>
        <v>0</v>
      </c>
      <c r="BO109" s="1005">
        <f t="shared" si="98"/>
        <v>0</v>
      </c>
      <c r="BP109" s="1002">
        <f t="shared" si="122"/>
        <v>0</v>
      </c>
      <c r="BQ109" s="1002"/>
      <c r="BR109" s="1002"/>
      <c r="BS109" s="1002"/>
      <c r="BT109" s="1002"/>
      <c r="BU109" s="1002"/>
      <c r="BV109" s="1002"/>
      <c r="BW109" s="1002"/>
      <c r="BX109" s="1002"/>
      <c r="BY109" s="1002"/>
      <c r="BZ109" s="1002"/>
      <c r="CA109" s="1002"/>
      <c r="CB109" s="1002"/>
      <c r="CC109" s="1002"/>
      <c r="CD109" s="1002"/>
      <c r="CE109" s="1002"/>
      <c r="CF109" s="1002"/>
      <c r="CG109" s="1002"/>
      <c r="CH109" s="1002"/>
      <c r="CI109" s="1005">
        <f t="shared" si="100"/>
        <v>1</v>
      </c>
      <c r="CJ109" s="1002">
        <f t="shared" si="123"/>
        <v>2300000000</v>
      </c>
      <c r="CK109" s="1002">
        <f t="shared" si="124"/>
        <v>0</v>
      </c>
      <c r="CL109" s="1002">
        <f t="shared" si="124"/>
        <v>2300000000</v>
      </c>
      <c r="CM109" s="1002">
        <f t="shared" si="124"/>
        <v>0</v>
      </c>
      <c r="CN109" s="1002">
        <f t="shared" si="124"/>
        <v>0</v>
      </c>
      <c r="CO109" s="1002">
        <f t="shared" si="124"/>
        <v>0</v>
      </c>
      <c r="CP109" s="1002">
        <f t="shared" si="124"/>
        <v>0</v>
      </c>
      <c r="CQ109" s="1002">
        <f t="shared" si="127"/>
        <v>0</v>
      </c>
      <c r="CR109" s="1002">
        <f t="shared" si="127"/>
        <v>0</v>
      </c>
      <c r="CS109" s="1002">
        <f t="shared" si="127"/>
        <v>0</v>
      </c>
      <c r="CT109" s="1002">
        <f t="shared" si="125"/>
        <v>0</v>
      </c>
      <c r="CU109" s="1002">
        <f t="shared" si="125"/>
        <v>0</v>
      </c>
      <c r="CV109" s="1002">
        <f t="shared" si="125"/>
        <v>0</v>
      </c>
      <c r="CW109" s="1002">
        <f t="shared" si="126"/>
        <v>0</v>
      </c>
      <c r="CX109" s="1002">
        <f t="shared" si="126"/>
        <v>0</v>
      </c>
      <c r="CY109" s="1002">
        <f t="shared" si="126"/>
        <v>0</v>
      </c>
      <c r="CZ109" s="1002">
        <f t="shared" si="126"/>
        <v>0</v>
      </c>
      <c r="DA109" s="1002">
        <f t="shared" si="126"/>
        <v>0</v>
      </c>
      <c r="DB109" s="1002">
        <f t="shared" si="126"/>
        <v>0</v>
      </c>
      <c r="DF109" s="1082"/>
      <c r="DG109" s="1082"/>
      <c r="DH109" s="1080"/>
    </row>
    <row r="110" spans="1:112" ht="39.75" hidden="1" customHeight="1" x14ac:dyDescent="0.25">
      <c r="A110" s="1495"/>
      <c r="B110" s="1493"/>
      <c r="C110" s="852" t="s">
        <v>4412</v>
      </c>
      <c r="D110" s="1008" t="s">
        <v>4557</v>
      </c>
      <c r="E110" s="991">
        <v>211</v>
      </c>
      <c r="F110" s="1061" t="s">
        <v>4552</v>
      </c>
      <c r="G110" s="1002">
        <f t="shared" si="116"/>
        <v>300000000</v>
      </c>
      <c r="H110" s="1002"/>
      <c r="I110" s="1002">
        <v>170000000</v>
      </c>
      <c r="J110" s="1002"/>
      <c r="K110" s="1002"/>
      <c r="L110" s="1002"/>
      <c r="M110" s="1002"/>
      <c r="N110" s="1002"/>
      <c r="O110" s="1002"/>
      <c r="P110" s="1002"/>
      <c r="Q110" s="1002"/>
      <c r="R110" s="1002"/>
      <c r="S110" s="1002">
        <v>130000000</v>
      </c>
      <c r="T110" s="1002"/>
      <c r="U110" s="1002"/>
      <c r="V110" s="1002"/>
      <c r="W110" s="1002"/>
      <c r="X110" s="1002"/>
      <c r="Y110" s="1002"/>
      <c r="AA110" s="1005">
        <f t="shared" si="92"/>
        <v>0</v>
      </c>
      <c r="AB110" s="1002">
        <f t="shared" si="117"/>
        <v>0</v>
      </c>
      <c r="AC110" s="1002"/>
      <c r="AD110" s="1002"/>
      <c r="AE110" s="1002"/>
      <c r="AF110" s="1002"/>
      <c r="AG110" s="1002"/>
      <c r="AH110" s="1002"/>
      <c r="AI110" s="1002"/>
      <c r="AJ110" s="1002"/>
      <c r="AK110" s="1002"/>
      <c r="AL110" s="1002"/>
      <c r="AM110" s="1002"/>
      <c r="AN110" s="1002"/>
      <c r="AO110" s="1002"/>
      <c r="AP110" s="1002"/>
      <c r="AQ110" s="1002"/>
      <c r="AR110" s="1002"/>
      <c r="AS110" s="1002"/>
      <c r="AT110" s="1002"/>
      <c r="AU110" s="1005">
        <f t="shared" si="94"/>
        <v>1</v>
      </c>
      <c r="AV110" s="1002">
        <f t="shared" si="118"/>
        <v>300000000</v>
      </c>
      <c r="AW110" s="1002">
        <f t="shared" si="119"/>
        <v>0</v>
      </c>
      <c r="AX110" s="1002">
        <f t="shared" si="119"/>
        <v>170000000</v>
      </c>
      <c r="AY110" s="1002">
        <f t="shared" si="119"/>
        <v>0</v>
      </c>
      <c r="AZ110" s="1002">
        <f t="shared" si="120"/>
        <v>0</v>
      </c>
      <c r="BA110" s="1002">
        <f t="shared" si="120"/>
        <v>0</v>
      </c>
      <c r="BB110" s="1002">
        <f t="shared" si="120"/>
        <v>0</v>
      </c>
      <c r="BC110" s="1002">
        <f t="shared" si="120"/>
        <v>0</v>
      </c>
      <c r="BD110" s="1002">
        <f t="shared" si="120"/>
        <v>0</v>
      </c>
      <c r="BE110" s="1002">
        <f t="shared" si="120"/>
        <v>0</v>
      </c>
      <c r="BF110" s="1002">
        <f t="shared" si="120"/>
        <v>0</v>
      </c>
      <c r="BG110" s="1002">
        <f t="shared" si="120"/>
        <v>0</v>
      </c>
      <c r="BH110" s="1002">
        <f t="shared" si="120"/>
        <v>130000000</v>
      </c>
      <c r="BI110" s="1002">
        <f t="shared" si="120"/>
        <v>0</v>
      </c>
      <c r="BJ110" s="1002">
        <f t="shared" si="120"/>
        <v>0</v>
      </c>
      <c r="BK110" s="1002">
        <f t="shared" si="120"/>
        <v>0</v>
      </c>
      <c r="BL110" s="1002"/>
      <c r="BM110" s="1002">
        <f t="shared" si="128"/>
        <v>0</v>
      </c>
      <c r="BN110" s="1002">
        <f t="shared" si="121"/>
        <v>0</v>
      </c>
      <c r="BO110" s="1005">
        <f t="shared" si="98"/>
        <v>0</v>
      </c>
      <c r="BP110" s="1002">
        <f t="shared" si="122"/>
        <v>0</v>
      </c>
      <c r="BQ110" s="1002"/>
      <c r="BR110" s="1002"/>
      <c r="BS110" s="1002"/>
      <c r="BT110" s="1002"/>
      <c r="BU110" s="1002"/>
      <c r="BV110" s="1002"/>
      <c r="BW110" s="1002"/>
      <c r="BX110" s="1002"/>
      <c r="BY110" s="1002"/>
      <c r="BZ110" s="1002"/>
      <c r="CA110" s="1002"/>
      <c r="CB110" s="1002"/>
      <c r="CC110" s="1002"/>
      <c r="CD110" s="1002"/>
      <c r="CE110" s="1002"/>
      <c r="CF110" s="1002"/>
      <c r="CG110" s="1002"/>
      <c r="CH110" s="1002"/>
      <c r="CI110" s="1005">
        <f t="shared" si="100"/>
        <v>1</v>
      </c>
      <c r="CJ110" s="1002">
        <f t="shared" si="123"/>
        <v>300000000</v>
      </c>
      <c r="CK110" s="1002">
        <f t="shared" si="124"/>
        <v>0</v>
      </c>
      <c r="CL110" s="1002">
        <f t="shared" si="124"/>
        <v>170000000</v>
      </c>
      <c r="CM110" s="1002">
        <f t="shared" si="124"/>
        <v>0</v>
      </c>
      <c r="CN110" s="1002">
        <f t="shared" si="124"/>
        <v>0</v>
      </c>
      <c r="CO110" s="1002">
        <f t="shared" si="124"/>
        <v>0</v>
      </c>
      <c r="CP110" s="1002">
        <f t="shared" si="124"/>
        <v>0</v>
      </c>
      <c r="CQ110" s="1002">
        <f t="shared" si="127"/>
        <v>0</v>
      </c>
      <c r="CR110" s="1002">
        <f t="shared" si="127"/>
        <v>0</v>
      </c>
      <c r="CS110" s="1002">
        <f t="shared" si="127"/>
        <v>0</v>
      </c>
      <c r="CT110" s="1002">
        <f t="shared" si="125"/>
        <v>0</v>
      </c>
      <c r="CU110" s="1002">
        <f t="shared" si="125"/>
        <v>0</v>
      </c>
      <c r="CV110" s="1002">
        <f t="shared" si="125"/>
        <v>130000000</v>
      </c>
      <c r="CW110" s="1002">
        <f t="shared" si="126"/>
        <v>0</v>
      </c>
      <c r="CX110" s="1002">
        <f t="shared" si="126"/>
        <v>0</v>
      </c>
      <c r="CY110" s="1002">
        <f t="shared" si="126"/>
        <v>0</v>
      </c>
      <c r="CZ110" s="1002">
        <f t="shared" si="126"/>
        <v>0</v>
      </c>
      <c r="DA110" s="1002">
        <f t="shared" si="126"/>
        <v>0</v>
      </c>
      <c r="DB110" s="1002">
        <f t="shared" si="126"/>
        <v>0</v>
      </c>
      <c r="DF110" s="1082"/>
      <c r="DG110" s="1082"/>
      <c r="DH110" s="1080"/>
    </row>
    <row r="111" spans="1:112" s="203" customFormat="1" ht="36" hidden="1" customHeight="1" x14ac:dyDescent="0.25">
      <c r="A111" s="1495"/>
      <c r="B111" s="1493"/>
      <c r="C111" s="1035" t="s">
        <v>4413</v>
      </c>
      <c r="D111" s="1008" t="s">
        <v>4558</v>
      </c>
      <c r="E111" s="993">
        <v>211</v>
      </c>
      <c r="F111" s="1061" t="s">
        <v>4562</v>
      </c>
      <c r="G111" s="1030">
        <f t="shared" si="116"/>
        <v>459535209</v>
      </c>
      <c r="H111" s="149"/>
      <c r="I111" s="1030">
        <v>453535209</v>
      </c>
      <c r="J111" s="1002"/>
      <c r="K111" s="1002"/>
      <c r="L111" s="1002"/>
      <c r="M111" s="1002"/>
      <c r="N111" s="1002"/>
      <c r="O111" s="1002"/>
      <c r="P111" s="1002"/>
      <c r="Q111" s="1002"/>
      <c r="R111" s="1002"/>
      <c r="S111" s="1002"/>
      <c r="T111" s="1002"/>
      <c r="U111" s="1002"/>
      <c r="V111" s="1002"/>
      <c r="W111" s="1002"/>
      <c r="X111" s="1002"/>
      <c r="Y111" s="1002">
        <v>6000000</v>
      </c>
      <c r="AA111" s="1031">
        <f t="shared" si="92"/>
        <v>0</v>
      </c>
      <c r="AB111" s="1030">
        <f t="shared" si="117"/>
        <v>0</v>
      </c>
      <c r="AC111" s="1030"/>
      <c r="AD111" s="1030"/>
      <c r="AE111" s="1030"/>
      <c r="AF111" s="1030"/>
      <c r="AG111" s="1030"/>
      <c r="AH111" s="1030"/>
      <c r="AI111" s="1030"/>
      <c r="AJ111" s="1030"/>
      <c r="AK111" s="1030"/>
      <c r="AL111" s="1030"/>
      <c r="AM111" s="1030"/>
      <c r="AN111" s="1030"/>
      <c r="AO111" s="1030"/>
      <c r="AP111" s="1030"/>
      <c r="AQ111" s="1030"/>
      <c r="AR111" s="1030"/>
      <c r="AS111" s="1030"/>
      <c r="AT111" s="1030"/>
      <c r="AU111" s="1031">
        <f t="shared" si="94"/>
        <v>1</v>
      </c>
      <c r="AV111" s="1030">
        <f t="shared" si="118"/>
        <v>459535209</v>
      </c>
      <c r="AW111" s="1030">
        <f t="shared" si="119"/>
        <v>0</v>
      </c>
      <c r="AX111" s="1030">
        <f t="shared" si="119"/>
        <v>453535209</v>
      </c>
      <c r="AY111" s="1030">
        <f t="shared" si="119"/>
        <v>0</v>
      </c>
      <c r="AZ111" s="1030">
        <f t="shared" si="120"/>
        <v>0</v>
      </c>
      <c r="BA111" s="1030">
        <f t="shared" si="120"/>
        <v>0</v>
      </c>
      <c r="BB111" s="1002">
        <f t="shared" si="120"/>
        <v>0</v>
      </c>
      <c r="BC111" s="1030">
        <f t="shared" si="120"/>
        <v>0</v>
      </c>
      <c r="BD111" s="1030">
        <f t="shared" si="120"/>
        <v>0</v>
      </c>
      <c r="BE111" s="1030">
        <f t="shared" si="120"/>
        <v>0</v>
      </c>
      <c r="BF111" s="1030">
        <f t="shared" si="120"/>
        <v>0</v>
      </c>
      <c r="BG111" s="1030">
        <f t="shared" si="120"/>
        <v>0</v>
      </c>
      <c r="BH111" s="1030">
        <f t="shared" si="120"/>
        <v>0</v>
      </c>
      <c r="BI111" s="1030">
        <f t="shared" si="120"/>
        <v>0</v>
      </c>
      <c r="BJ111" s="1030">
        <f t="shared" si="120"/>
        <v>0</v>
      </c>
      <c r="BK111" s="1030">
        <f t="shared" si="120"/>
        <v>0</v>
      </c>
      <c r="BL111" s="1030"/>
      <c r="BM111" s="1030">
        <f t="shared" si="128"/>
        <v>0</v>
      </c>
      <c r="BN111" s="1030">
        <f t="shared" si="121"/>
        <v>6000000</v>
      </c>
      <c r="BO111" s="1031">
        <f t="shared" si="98"/>
        <v>0</v>
      </c>
      <c r="BP111" s="1030">
        <f t="shared" si="122"/>
        <v>0</v>
      </c>
      <c r="BQ111" s="1030"/>
      <c r="BR111" s="1030"/>
      <c r="BS111" s="1030"/>
      <c r="BT111" s="1030"/>
      <c r="BU111" s="1030"/>
      <c r="BV111" s="1030"/>
      <c r="BW111" s="1030"/>
      <c r="BX111" s="1030"/>
      <c r="BY111" s="1030"/>
      <c r="BZ111" s="1030"/>
      <c r="CA111" s="1030"/>
      <c r="CB111" s="1030"/>
      <c r="CC111" s="1030"/>
      <c r="CD111" s="1030"/>
      <c r="CE111" s="1030"/>
      <c r="CF111" s="1030"/>
      <c r="CG111" s="1030"/>
      <c r="CH111" s="1030"/>
      <c r="CI111" s="1031">
        <f t="shared" si="100"/>
        <v>1</v>
      </c>
      <c r="CJ111" s="1030">
        <f t="shared" si="123"/>
        <v>459535209</v>
      </c>
      <c r="CK111" s="1002">
        <f t="shared" si="124"/>
        <v>0</v>
      </c>
      <c r="CL111" s="1030">
        <f t="shared" si="124"/>
        <v>453535209</v>
      </c>
      <c r="CM111" s="1030">
        <f t="shared" si="124"/>
        <v>0</v>
      </c>
      <c r="CN111" s="1030">
        <f t="shared" si="124"/>
        <v>0</v>
      </c>
      <c r="CO111" s="1030">
        <f t="shared" si="124"/>
        <v>0</v>
      </c>
      <c r="CP111" s="1002">
        <f t="shared" si="124"/>
        <v>0</v>
      </c>
      <c r="CQ111" s="1030">
        <f t="shared" si="127"/>
        <v>0</v>
      </c>
      <c r="CR111" s="1030">
        <f t="shared" si="127"/>
        <v>0</v>
      </c>
      <c r="CS111" s="1002">
        <f t="shared" si="127"/>
        <v>0</v>
      </c>
      <c r="CT111" s="1030">
        <f t="shared" si="125"/>
        <v>0</v>
      </c>
      <c r="CU111" s="1030">
        <f t="shared" si="125"/>
        <v>0</v>
      </c>
      <c r="CV111" s="1030">
        <f t="shared" si="125"/>
        <v>0</v>
      </c>
      <c r="CW111" s="1030">
        <f t="shared" si="126"/>
        <v>0</v>
      </c>
      <c r="CX111" s="1030">
        <f t="shared" si="126"/>
        <v>0</v>
      </c>
      <c r="CY111" s="1030">
        <f t="shared" si="126"/>
        <v>0</v>
      </c>
      <c r="CZ111" s="1030">
        <f t="shared" si="126"/>
        <v>0</v>
      </c>
      <c r="DA111" s="1030">
        <f t="shared" si="126"/>
        <v>0</v>
      </c>
      <c r="DB111" s="1030">
        <f t="shared" si="126"/>
        <v>6000000</v>
      </c>
      <c r="DF111" s="1082"/>
      <c r="DG111" s="1082"/>
      <c r="DH111" s="1080"/>
    </row>
    <row r="112" spans="1:112" ht="69.75" hidden="1" customHeight="1" x14ac:dyDescent="0.25">
      <c r="A112" s="1495"/>
      <c r="B112" s="1493"/>
      <c r="C112" s="852" t="s">
        <v>4414</v>
      </c>
      <c r="D112" s="1008" t="s">
        <v>4559</v>
      </c>
      <c r="E112" s="991">
        <v>211</v>
      </c>
      <c r="F112" s="1061" t="s">
        <v>4563</v>
      </c>
      <c r="G112" s="1002">
        <f t="shared" si="116"/>
        <v>405607498</v>
      </c>
      <c r="H112" s="944"/>
      <c r="I112" s="1002">
        <v>300000000</v>
      </c>
      <c r="J112" s="1002"/>
      <c r="K112" s="1002"/>
      <c r="L112" s="1002"/>
      <c r="M112" s="1002"/>
      <c r="N112" s="1002"/>
      <c r="O112" s="1002"/>
      <c r="P112" s="1002"/>
      <c r="Q112" s="1002"/>
      <c r="R112" s="1002"/>
      <c r="S112" s="1002"/>
      <c r="T112" s="1002"/>
      <c r="U112" s="1002"/>
      <c r="V112" s="1002"/>
      <c r="W112" s="1002"/>
      <c r="X112" s="1002"/>
      <c r="Y112" s="1002">
        <v>105607498</v>
      </c>
      <c r="AA112" s="1005">
        <f t="shared" si="92"/>
        <v>0</v>
      </c>
      <c r="AB112" s="1002">
        <f t="shared" si="117"/>
        <v>0</v>
      </c>
      <c r="AC112" s="1002"/>
      <c r="AD112" s="1002"/>
      <c r="AE112" s="1002"/>
      <c r="AF112" s="1002"/>
      <c r="AG112" s="1002"/>
      <c r="AH112" s="1002"/>
      <c r="AI112" s="1002"/>
      <c r="AJ112" s="1002"/>
      <c r="AK112" s="1002"/>
      <c r="AL112" s="1002"/>
      <c r="AM112" s="1002"/>
      <c r="AN112" s="1002"/>
      <c r="AO112" s="1002"/>
      <c r="AP112" s="1002"/>
      <c r="AQ112" s="1002"/>
      <c r="AR112" s="1002"/>
      <c r="AS112" s="1002"/>
      <c r="AT112" s="1002"/>
      <c r="AU112" s="1005">
        <f t="shared" si="94"/>
        <v>1</v>
      </c>
      <c r="AV112" s="1002">
        <f t="shared" si="118"/>
        <v>405607498</v>
      </c>
      <c r="AW112" s="1002">
        <f t="shared" si="119"/>
        <v>0</v>
      </c>
      <c r="AX112" s="1002">
        <f t="shared" si="119"/>
        <v>300000000</v>
      </c>
      <c r="AY112" s="1002">
        <f t="shared" si="119"/>
        <v>0</v>
      </c>
      <c r="AZ112" s="1002">
        <f t="shared" si="120"/>
        <v>0</v>
      </c>
      <c r="BA112" s="1002">
        <f t="shared" si="120"/>
        <v>0</v>
      </c>
      <c r="BB112" s="1002">
        <f t="shared" si="120"/>
        <v>0</v>
      </c>
      <c r="BC112" s="1002">
        <f t="shared" si="120"/>
        <v>0</v>
      </c>
      <c r="BD112" s="1002">
        <f t="shared" si="120"/>
        <v>0</v>
      </c>
      <c r="BE112" s="1002">
        <f t="shared" si="120"/>
        <v>0</v>
      </c>
      <c r="BF112" s="1002">
        <f t="shared" si="120"/>
        <v>0</v>
      </c>
      <c r="BG112" s="1002">
        <f t="shared" si="120"/>
        <v>0</v>
      </c>
      <c r="BH112" s="1002">
        <f t="shared" si="120"/>
        <v>0</v>
      </c>
      <c r="BI112" s="1002">
        <f t="shared" si="120"/>
        <v>0</v>
      </c>
      <c r="BJ112" s="1002">
        <f t="shared" si="120"/>
        <v>0</v>
      </c>
      <c r="BK112" s="1002">
        <f t="shared" si="120"/>
        <v>0</v>
      </c>
      <c r="BL112" s="1002"/>
      <c r="BM112" s="1002">
        <f t="shared" si="128"/>
        <v>0</v>
      </c>
      <c r="BN112" s="1002">
        <f t="shared" si="121"/>
        <v>105607498</v>
      </c>
      <c r="BO112" s="1005">
        <f t="shared" si="98"/>
        <v>0</v>
      </c>
      <c r="BP112" s="1002">
        <f t="shared" si="122"/>
        <v>0</v>
      </c>
      <c r="BQ112" s="1002"/>
      <c r="BR112" s="1002"/>
      <c r="BS112" s="1002"/>
      <c r="BT112" s="1002"/>
      <c r="BU112" s="1002"/>
      <c r="BV112" s="1002"/>
      <c r="BW112" s="1002"/>
      <c r="BX112" s="1002"/>
      <c r="BY112" s="1002"/>
      <c r="BZ112" s="1002"/>
      <c r="CA112" s="1002"/>
      <c r="CB112" s="1002"/>
      <c r="CC112" s="1002"/>
      <c r="CD112" s="1002"/>
      <c r="CE112" s="1002"/>
      <c r="CF112" s="1002"/>
      <c r="CG112" s="1002"/>
      <c r="CH112" s="1002"/>
      <c r="CI112" s="1005">
        <f t="shared" si="100"/>
        <v>1</v>
      </c>
      <c r="CJ112" s="1002">
        <f t="shared" si="123"/>
        <v>405607498</v>
      </c>
      <c r="CK112" s="1002">
        <f t="shared" si="124"/>
        <v>0</v>
      </c>
      <c r="CL112" s="1002">
        <f t="shared" si="124"/>
        <v>300000000</v>
      </c>
      <c r="CM112" s="1002">
        <f t="shared" si="124"/>
        <v>0</v>
      </c>
      <c r="CN112" s="1002">
        <f t="shared" si="124"/>
        <v>0</v>
      </c>
      <c r="CO112" s="1002">
        <f t="shared" si="124"/>
        <v>0</v>
      </c>
      <c r="CP112" s="1002">
        <f t="shared" si="124"/>
        <v>0</v>
      </c>
      <c r="CQ112" s="1002">
        <f t="shared" si="127"/>
        <v>0</v>
      </c>
      <c r="CR112" s="1002">
        <f t="shared" si="127"/>
        <v>0</v>
      </c>
      <c r="CS112" s="1002">
        <f t="shared" si="127"/>
        <v>0</v>
      </c>
      <c r="CT112" s="1002">
        <f t="shared" si="125"/>
        <v>0</v>
      </c>
      <c r="CU112" s="1002">
        <f t="shared" si="125"/>
        <v>0</v>
      </c>
      <c r="CV112" s="1002">
        <f t="shared" si="125"/>
        <v>0</v>
      </c>
      <c r="CW112" s="1002">
        <f t="shared" si="126"/>
        <v>0</v>
      </c>
      <c r="CX112" s="1002">
        <f t="shared" si="126"/>
        <v>0</v>
      </c>
      <c r="CY112" s="1002">
        <f t="shared" si="126"/>
        <v>0</v>
      </c>
      <c r="CZ112" s="1002">
        <f t="shared" si="126"/>
        <v>0</v>
      </c>
      <c r="DA112" s="1002">
        <f t="shared" si="126"/>
        <v>0</v>
      </c>
      <c r="DB112" s="1002">
        <f t="shared" si="126"/>
        <v>105607498</v>
      </c>
      <c r="DF112" s="1082"/>
      <c r="DG112" s="1082"/>
      <c r="DH112" s="1080"/>
    </row>
    <row r="113" spans="1:112" ht="66.75" hidden="1" customHeight="1" x14ac:dyDescent="0.25">
      <c r="A113" s="1495"/>
      <c r="B113" s="1493"/>
      <c r="C113" s="852" t="s">
        <v>4415</v>
      </c>
      <c r="D113" s="1008" t="s">
        <v>4442</v>
      </c>
      <c r="E113" s="991">
        <v>211</v>
      </c>
      <c r="F113" s="1061" t="s">
        <v>4563</v>
      </c>
      <c r="G113" s="1002">
        <f t="shared" si="116"/>
        <v>97318981</v>
      </c>
      <c r="H113" s="944"/>
      <c r="I113" s="1002">
        <v>50000000</v>
      </c>
      <c r="J113" s="1002"/>
      <c r="K113" s="1002"/>
      <c r="L113" s="1002"/>
      <c r="M113" s="1002"/>
      <c r="N113" s="1002"/>
      <c r="O113" s="1002"/>
      <c r="P113" s="1002"/>
      <c r="Q113" s="1002"/>
      <c r="R113" s="1002"/>
      <c r="S113" s="1002"/>
      <c r="T113" s="1002"/>
      <c r="U113" s="1002"/>
      <c r="V113" s="1002"/>
      <c r="W113" s="1002"/>
      <c r="X113" s="1002"/>
      <c r="Y113" s="1002">
        <v>47318981</v>
      </c>
      <c r="AA113" s="1005">
        <f t="shared" si="92"/>
        <v>0</v>
      </c>
      <c r="AB113" s="1002">
        <f t="shared" si="117"/>
        <v>0</v>
      </c>
      <c r="AC113" s="1002"/>
      <c r="AD113" s="1002"/>
      <c r="AE113" s="1002"/>
      <c r="AF113" s="1002"/>
      <c r="AG113" s="1002"/>
      <c r="AH113" s="1002"/>
      <c r="AI113" s="1002"/>
      <c r="AJ113" s="1002"/>
      <c r="AK113" s="1002"/>
      <c r="AL113" s="1002"/>
      <c r="AM113" s="1002"/>
      <c r="AN113" s="1002"/>
      <c r="AO113" s="1002"/>
      <c r="AP113" s="1002"/>
      <c r="AQ113" s="1002"/>
      <c r="AR113" s="1002"/>
      <c r="AS113" s="1002"/>
      <c r="AT113" s="1002"/>
      <c r="AU113" s="1005">
        <f t="shared" si="94"/>
        <v>1</v>
      </c>
      <c r="AV113" s="1002">
        <f t="shared" si="118"/>
        <v>97318981</v>
      </c>
      <c r="AW113" s="1002">
        <f t="shared" si="119"/>
        <v>0</v>
      </c>
      <c r="AX113" s="1002">
        <f t="shared" si="119"/>
        <v>50000000</v>
      </c>
      <c r="AY113" s="1002">
        <f t="shared" si="119"/>
        <v>0</v>
      </c>
      <c r="AZ113" s="1002">
        <f t="shared" si="120"/>
        <v>0</v>
      </c>
      <c r="BA113" s="1002">
        <f t="shared" si="120"/>
        <v>0</v>
      </c>
      <c r="BB113" s="1002">
        <f t="shared" si="120"/>
        <v>0</v>
      </c>
      <c r="BC113" s="1002">
        <f t="shared" si="120"/>
        <v>0</v>
      </c>
      <c r="BD113" s="1002">
        <f t="shared" si="120"/>
        <v>0</v>
      </c>
      <c r="BE113" s="1002">
        <f t="shared" si="120"/>
        <v>0</v>
      </c>
      <c r="BF113" s="1002">
        <f t="shared" si="120"/>
        <v>0</v>
      </c>
      <c r="BG113" s="1002">
        <f t="shared" si="120"/>
        <v>0</v>
      </c>
      <c r="BH113" s="1002">
        <f t="shared" si="120"/>
        <v>0</v>
      </c>
      <c r="BI113" s="1002">
        <f t="shared" si="120"/>
        <v>0</v>
      </c>
      <c r="BJ113" s="1002">
        <f t="shared" si="120"/>
        <v>0</v>
      </c>
      <c r="BK113" s="1002">
        <f t="shared" si="120"/>
        <v>0</v>
      </c>
      <c r="BL113" s="1002"/>
      <c r="BM113" s="1002">
        <f t="shared" si="128"/>
        <v>0</v>
      </c>
      <c r="BN113" s="1002">
        <f t="shared" si="121"/>
        <v>47318981</v>
      </c>
      <c r="BO113" s="1005">
        <f t="shared" si="98"/>
        <v>0</v>
      </c>
      <c r="BP113" s="1002">
        <f t="shared" si="122"/>
        <v>0</v>
      </c>
      <c r="BQ113" s="1002"/>
      <c r="BR113" s="1002"/>
      <c r="BS113" s="1002"/>
      <c r="BT113" s="1002"/>
      <c r="BU113" s="1002"/>
      <c r="BV113" s="1002"/>
      <c r="BW113" s="1002"/>
      <c r="BX113" s="1002"/>
      <c r="BY113" s="1002"/>
      <c r="BZ113" s="1002"/>
      <c r="CA113" s="1002"/>
      <c r="CB113" s="1002"/>
      <c r="CC113" s="1002"/>
      <c r="CD113" s="1002"/>
      <c r="CE113" s="1002"/>
      <c r="CF113" s="1002"/>
      <c r="CG113" s="1002"/>
      <c r="CH113" s="1002"/>
      <c r="CI113" s="1005">
        <f t="shared" si="100"/>
        <v>1</v>
      </c>
      <c r="CJ113" s="1002">
        <f t="shared" si="123"/>
        <v>97318981</v>
      </c>
      <c r="CK113" s="1002">
        <f t="shared" si="124"/>
        <v>0</v>
      </c>
      <c r="CL113" s="1002">
        <f t="shared" si="124"/>
        <v>50000000</v>
      </c>
      <c r="CM113" s="1002">
        <f t="shared" si="124"/>
        <v>0</v>
      </c>
      <c r="CN113" s="1002">
        <f t="shared" si="124"/>
        <v>0</v>
      </c>
      <c r="CO113" s="1002">
        <f t="shared" si="124"/>
        <v>0</v>
      </c>
      <c r="CP113" s="1002">
        <f t="shared" si="124"/>
        <v>0</v>
      </c>
      <c r="CQ113" s="1002">
        <f t="shared" si="127"/>
        <v>0</v>
      </c>
      <c r="CR113" s="1002">
        <f t="shared" si="127"/>
        <v>0</v>
      </c>
      <c r="CS113" s="1002">
        <f>+P113-BY113</f>
        <v>0</v>
      </c>
      <c r="CT113" s="1002">
        <f t="shared" si="125"/>
        <v>0</v>
      </c>
      <c r="CU113" s="1002">
        <f t="shared" si="125"/>
        <v>0</v>
      </c>
      <c r="CV113" s="1002">
        <f t="shared" si="125"/>
        <v>0</v>
      </c>
      <c r="CW113" s="1002">
        <f t="shared" si="126"/>
        <v>0</v>
      </c>
      <c r="CX113" s="1002">
        <f t="shared" si="126"/>
        <v>0</v>
      </c>
      <c r="CY113" s="1002">
        <f t="shared" si="126"/>
        <v>0</v>
      </c>
      <c r="CZ113" s="1002">
        <f t="shared" si="126"/>
        <v>0</v>
      </c>
      <c r="DA113" s="1002">
        <f t="shared" si="126"/>
        <v>0</v>
      </c>
      <c r="DB113" s="1002">
        <f t="shared" si="126"/>
        <v>47318981</v>
      </c>
      <c r="DF113" s="1082"/>
      <c r="DG113" s="1082"/>
      <c r="DH113" s="1080"/>
    </row>
    <row r="114" spans="1:112" ht="24.75" hidden="1" customHeight="1" x14ac:dyDescent="0.25">
      <c r="A114" s="1495"/>
      <c r="B114" s="1493"/>
      <c r="C114" s="852" t="s">
        <v>4416</v>
      </c>
      <c r="D114" s="1008" t="s">
        <v>4560</v>
      </c>
      <c r="E114" s="991">
        <v>211</v>
      </c>
      <c r="F114" s="1061" t="s">
        <v>4319</v>
      </c>
      <c r="G114" s="1002">
        <f t="shared" si="116"/>
        <v>3000000</v>
      </c>
      <c r="H114" s="944"/>
      <c r="I114" s="1002"/>
      <c r="J114" s="1002"/>
      <c r="K114" s="1002"/>
      <c r="L114" s="1002"/>
      <c r="M114" s="1002"/>
      <c r="N114" s="1002"/>
      <c r="O114" s="1002"/>
      <c r="P114" s="1002"/>
      <c r="Q114" s="1002"/>
      <c r="R114" s="1002"/>
      <c r="S114" s="1002"/>
      <c r="T114" s="1002"/>
      <c r="U114" s="1002"/>
      <c r="V114" s="1002"/>
      <c r="W114" s="1002"/>
      <c r="X114" s="1002"/>
      <c r="Y114" s="1002">
        <v>3000000</v>
      </c>
      <c r="AA114" s="1005">
        <f t="shared" si="92"/>
        <v>0.33333333333333331</v>
      </c>
      <c r="AB114" s="1002">
        <f t="shared" si="117"/>
        <v>1000000</v>
      </c>
      <c r="AC114" s="1002"/>
      <c r="AD114" s="1002"/>
      <c r="AE114" s="1002"/>
      <c r="AF114" s="1002"/>
      <c r="AG114" s="1002"/>
      <c r="AH114" s="1002"/>
      <c r="AI114" s="1002"/>
      <c r="AJ114" s="1002"/>
      <c r="AK114" s="1002"/>
      <c r="AL114" s="1002"/>
      <c r="AM114" s="1002"/>
      <c r="AN114" s="1002"/>
      <c r="AO114" s="1002"/>
      <c r="AP114" s="1002"/>
      <c r="AQ114" s="1002"/>
      <c r="AR114" s="1002"/>
      <c r="AS114" s="1002"/>
      <c r="AT114" s="1002">
        <f>+'[7]ENERO 2016'!$G$70</f>
        <v>1000000</v>
      </c>
      <c r="AU114" s="1005">
        <f t="shared" si="94"/>
        <v>0.66666666666666674</v>
      </c>
      <c r="AV114" s="1002">
        <f t="shared" si="118"/>
        <v>2000000</v>
      </c>
      <c r="AW114" s="1002">
        <f t="shared" si="119"/>
        <v>0</v>
      </c>
      <c r="AX114" s="1002">
        <f t="shared" si="119"/>
        <v>0</v>
      </c>
      <c r="AY114" s="1002">
        <f t="shared" si="119"/>
        <v>0</v>
      </c>
      <c r="AZ114" s="1002">
        <f t="shared" si="120"/>
        <v>0</v>
      </c>
      <c r="BA114" s="1002">
        <f t="shared" si="120"/>
        <v>0</v>
      </c>
      <c r="BB114" s="1002">
        <f t="shared" si="120"/>
        <v>0</v>
      </c>
      <c r="BC114" s="1002">
        <f t="shared" si="120"/>
        <v>0</v>
      </c>
      <c r="BD114" s="1002">
        <f t="shared" si="120"/>
        <v>0</v>
      </c>
      <c r="BE114" s="1002">
        <f t="shared" si="120"/>
        <v>0</v>
      </c>
      <c r="BF114" s="1002">
        <f t="shared" si="120"/>
        <v>0</v>
      </c>
      <c r="BG114" s="1002">
        <f t="shared" si="120"/>
        <v>0</v>
      </c>
      <c r="BH114" s="1002">
        <f t="shared" si="120"/>
        <v>0</v>
      </c>
      <c r="BI114" s="1002">
        <f t="shared" si="120"/>
        <v>0</v>
      </c>
      <c r="BJ114" s="1002">
        <f t="shared" si="120"/>
        <v>0</v>
      </c>
      <c r="BK114" s="1002">
        <f t="shared" si="120"/>
        <v>0</v>
      </c>
      <c r="BL114" s="1002"/>
      <c r="BM114" s="1002">
        <f t="shared" si="128"/>
        <v>0</v>
      </c>
      <c r="BN114" s="1002">
        <f t="shared" si="121"/>
        <v>2000000</v>
      </c>
      <c r="BO114" s="1005">
        <f t="shared" si="98"/>
        <v>0</v>
      </c>
      <c r="BP114" s="1002">
        <f t="shared" si="122"/>
        <v>0</v>
      </c>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5">
        <f t="shared" si="100"/>
        <v>1</v>
      </c>
      <c r="CJ114" s="1002">
        <f t="shared" si="123"/>
        <v>3000000</v>
      </c>
      <c r="CK114" s="1002">
        <f t="shared" si="124"/>
        <v>0</v>
      </c>
      <c r="CL114" s="1002">
        <f t="shared" si="124"/>
        <v>0</v>
      </c>
      <c r="CM114" s="1002">
        <f t="shared" si="124"/>
        <v>0</v>
      </c>
      <c r="CN114" s="1002">
        <f t="shared" si="124"/>
        <v>0</v>
      </c>
      <c r="CO114" s="1002">
        <f t="shared" si="124"/>
        <v>0</v>
      </c>
      <c r="CP114" s="1002">
        <f t="shared" si="124"/>
        <v>0</v>
      </c>
      <c r="CQ114" s="1002">
        <f t="shared" si="127"/>
        <v>0</v>
      </c>
      <c r="CR114" s="1002">
        <f t="shared" si="127"/>
        <v>0</v>
      </c>
      <c r="CS114" s="1002">
        <f t="shared" si="127"/>
        <v>0</v>
      </c>
      <c r="CT114" s="1002">
        <f t="shared" si="125"/>
        <v>0</v>
      </c>
      <c r="CU114" s="1002">
        <f t="shared" si="125"/>
        <v>0</v>
      </c>
      <c r="CV114" s="1002">
        <f t="shared" si="125"/>
        <v>0</v>
      </c>
      <c r="CW114" s="1002">
        <f t="shared" si="126"/>
        <v>0</v>
      </c>
      <c r="CX114" s="1002">
        <f t="shared" si="126"/>
        <v>0</v>
      </c>
      <c r="CY114" s="1002">
        <f t="shared" si="126"/>
        <v>0</v>
      </c>
      <c r="CZ114" s="1002">
        <f t="shared" si="126"/>
        <v>0</v>
      </c>
      <c r="DA114" s="1002">
        <f t="shared" si="126"/>
        <v>0</v>
      </c>
      <c r="DB114" s="1002">
        <f t="shared" si="126"/>
        <v>3000000</v>
      </c>
      <c r="DF114" s="1082"/>
      <c r="DG114" s="1082"/>
      <c r="DH114" s="1080"/>
    </row>
    <row r="115" spans="1:112" ht="39" hidden="1" customHeight="1" x14ac:dyDescent="0.25">
      <c r="A115" s="1495"/>
      <c r="B115" s="1493"/>
      <c r="C115" s="852" t="s">
        <v>4417</v>
      </c>
      <c r="D115" s="1008" t="s">
        <v>4561</v>
      </c>
      <c r="E115" s="991">
        <v>211</v>
      </c>
      <c r="F115" s="1061" t="s">
        <v>4451</v>
      </c>
      <c r="G115" s="1002">
        <f t="shared" si="116"/>
        <v>5000000</v>
      </c>
      <c r="H115" s="944"/>
      <c r="I115" s="1002"/>
      <c r="J115" s="1002"/>
      <c r="K115" s="1002"/>
      <c r="L115" s="1002"/>
      <c r="M115" s="1002"/>
      <c r="N115" s="1002"/>
      <c r="O115" s="1002"/>
      <c r="P115" s="1002"/>
      <c r="Q115" s="1002"/>
      <c r="R115" s="1002"/>
      <c r="S115" s="1002"/>
      <c r="T115" s="1002"/>
      <c r="U115" s="1002"/>
      <c r="V115" s="1002"/>
      <c r="W115" s="1002"/>
      <c r="X115" s="1002"/>
      <c r="Y115" s="1002">
        <v>5000000</v>
      </c>
      <c r="AA115" s="1005">
        <f t="shared" si="92"/>
        <v>0</v>
      </c>
      <c r="AB115" s="1002">
        <f t="shared" si="117"/>
        <v>0</v>
      </c>
      <c r="AC115" s="1002"/>
      <c r="AD115" s="1002"/>
      <c r="AE115" s="1002"/>
      <c r="AF115" s="1002"/>
      <c r="AG115" s="1002"/>
      <c r="AH115" s="1002"/>
      <c r="AI115" s="1002"/>
      <c r="AJ115" s="1002"/>
      <c r="AK115" s="1002"/>
      <c r="AL115" s="1002"/>
      <c r="AM115" s="1002"/>
      <c r="AN115" s="1002"/>
      <c r="AO115" s="1002"/>
      <c r="AP115" s="1002"/>
      <c r="AQ115" s="1002"/>
      <c r="AR115" s="1002"/>
      <c r="AS115" s="1002"/>
      <c r="AT115" s="1002"/>
      <c r="AU115" s="1005">
        <f t="shared" si="94"/>
        <v>1</v>
      </c>
      <c r="AV115" s="1002">
        <f t="shared" si="118"/>
        <v>5000000</v>
      </c>
      <c r="AW115" s="1002">
        <f t="shared" si="119"/>
        <v>0</v>
      </c>
      <c r="AX115" s="1002">
        <f t="shared" si="119"/>
        <v>0</v>
      </c>
      <c r="AY115" s="1002">
        <f t="shared" si="119"/>
        <v>0</v>
      </c>
      <c r="AZ115" s="1002">
        <f t="shared" si="120"/>
        <v>0</v>
      </c>
      <c r="BA115" s="1002">
        <f t="shared" si="120"/>
        <v>0</v>
      </c>
      <c r="BB115" s="1002">
        <f t="shared" si="120"/>
        <v>0</v>
      </c>
      <c r="BC115" s="1002">
        <f t="shared" si="120"/>
        <v>0</v>
      </c>
      <c r="BD115" s="1002">
        <f t="shared" si="120"/>
        <v>0</v>
      </c>
      <c r="BE115" s="1002">
        <f t="shared" si="120"/>
        <v>0</v>
      </c>
      <c r="BF115" s="1002">
        <f t="shared" si="120"/>
        <v>0</v>
      </c>
      <c r="BG115" s="1002">
        <f t="shared" si="120"/>
        <v>0</v>
      </c>
      <c r="BH115" s="1002">
        <f t="shared" si="120"/>
        <v>0</v>
      </c>
      <c r="BI115" s="1002">
        <f t="shared" si="120"/>
        <v>0</v>
      </c>
      <c r="BJ115" s="1002">
        <f t="shared" si="120"/>
        <v>0</v>
      </c>
      <c r="BK115" s="1002">
        <f t="shared" si="120"/>
        <v>0</v>
      </c>
      <c r="BL115" s="1002"/>
      <c r="BM115" s="1002">
        <f t="shared" si="128"/>
        <v>0</v>
      </c>
      <c r="BN115" s="1002">
        <f t="shared" si="121"/>
        <v>5000000</v>
      </c>
      <c r="BO115" s="1005">
        <f t="shared" si="98"/>
        <v>0</v>
      </c>
      <c r="BP115" s="1002">
        <f t="shared" si="122"/>
        <v>0</v>
      </c>
      <c r="BQ115" s="1002"/>
      <c r="BR115" s="1002"/>
      <c r="BS115" s="1002"/>
      <c r="BT115" s="1002"/>
      <c r="BU115" s="1002"/>
      <c r="BV115" s="1002"/>
      <c r="BW115" s="1002"/>
      <c r="BX115" s="1002"/>
      <c r="BY115" s="1002"/>
      <c r="BZ115" s="1002"/>
      <c r="CA115" s="1002"/>
      <c r="CB115" s="1002"/>
      <c r="CC115" s="1002"/>
      <c r="CD115" s="1002"/>
      <c r="CE115" s="1002"/>
      <c r="CF115" s="1002"/>
      <c r="CG115" s="1002"/>
      <c r="CH115" s="1002"/>
      <c r="CI115" s="1005">
        <f t="shared" si="100"/>
        <v>1</v>
      </c>
      <c r="CJ115" s="1002">
        <f t="shared" si="123"/>
        <v>5000000</v>
      </c>
      <c r="CK115" s="1002">
        <f t="shared" si="124"/>
        <v>0</v>
      </c>
      <c r="CL115" s="1002">
        <f t="shared" si="124"/>
        <v>0</v>
      </c>
      <c r="CM115" s="1002">
        <f t="shared" si="124"/>
        <v>0</v>
      </c>
      <c r="CN115" s="1002">
        <f t="shared" si="124"/>
        <v>0</v>
      </c>
      <c r="CO115" s="1002">
        <f t="shared" si="124"/>
        <v>0</v>
      </c>
      <c r="CP115" s="1002">
        <f t="shared" si="124"/>
        <v>0</v>
      </c>
      <c r="CQ115" s="1002">
        <f t="shared" si="127"/>
        <v>0</v>
      </c>
      <c r="CR115" s="1002">
        <f t="shared" si="127"/>
        <v>0</v>
      </c>
      <c r="CS115" s="1002">
        <f t="shared" si="127"/>
        <v>0</v>
      </c>
      <c r="CT115" s="1002">
        <f t="shared" si="125"/>
        <v>0</v>
      </c>
      <c r="CU115" s="1002">
        <f t="shared" si="125"/>
        <v>0</v>
      </c>
      <c r="CV115" s="1002">
        <f t="shared" si="125"/>
        <v>0</v>
      </c>
      <c r="CW115" s="1002">
        <f t="shared" si="126"/>
        <v>0</v>
      </c>
      <c r="CX115" s="1002">
        <f t="shared" si="126"/>
        <v>0</v>
      </c>
      <c r="CY115" s="1002">
        <f t="shared" si="126"/>
        <v>0</v>
      </c>
      <c r="CZ115" s="1002">
        <f t="shared" si="126"/>
        <v>0</v>
      </c>
      <c r="DA115" s="1002">
        <f t="shared" si="126"/>
        <v>0</v>
      </c>
      <c r="DB115" s="1002">
        <f t="shared" si="126"/>
        <v>5000000</v>
      </c>
      <c r="DF115" s="1082"/>
      <c r="DG115" s="1082"/>
      <c r="DH115" s="1080"/>
    </row>
    <row r="116" spans="1:112" s="203" customFormat="1" ht="35.25" hidden="1" customHeight="1" x14ac:dyDescent="0.25">
      <c r="A116" s="1495"/>
      <c r="B116" s="1493"/>
      <c r="C116" s="1035" t="s">
        <v>4418</v>
      </c>
      <c r="D116" s="1008" t="s">
        <v>4603</v>
      </c>
      <c r="E116" s="993">
        <v>211</v>
      </c>
      <c r="F116" s="1061" t="s">
        <v>4552</v>
      </c>
      <c r="G116" s="1030">
        <f t="shared" si="116"/>
        <v>325200000</v>
      </c>
      <c r="H116" s="149"/>
      <c r="I116" s="1030">
        <v>296464791</v>
      </c>
      <c r="J116" s="1002"/>
      <c r="K116" s="1002"/>
      <c r="L116" s="1002"/>
      <c r="M116" s="1002"/>
      <c r="N116" s="1002"/>
      <c r="O116" s="1002"/>
      <c r="P116" s="1002"/>
      <c r="Q116" s="1002"/>
      <c r="R116" s="1002"/>
      <c r="S116" s="1002"/>
      <c r="T116" s="1002"/>
      <c r="U116" s="1002">
        <v>28735209</v>
      </c>
      <c r="V116" s="1002"/>
      <c r="W116" s="1002"/>
      <c r="X116" s="1002"/>
      <c r="Y116" s="1002"/>
      <c r="AA116" s="1031">
        <f t="shared" si="92"/>
        <v>0</v>
      </c>
      <c r="AB116" s="1030">
        <f t="shared" si="117"/>
        <v>0</v>
      </c>
      <c r="AC116" s="1030"/>
      <c r="AD116" s="1030"/>
      <c r="AE116" s="1030"/>
      <c r="AF116" s="1030"/>
      <c r="AG116" s="1030"/>
      <c r="AH116" s="1030"/>
      <c r="AI116" s="1030"/>
      <c r="AJ116" s="1030"/>
      <c r="AK116" s="1030"/>
      <c r="AL116" s="1030"/>
      <c r="AM116" s="1030"/>
      <c r="AN116" s="1030"/>
      <c r="AO116" s="1030"/>
      <c r="AP116" s="1030"/>
      <c r="AQ116" s="1030"/>
      <c r="AR116" s="1030"/>
      <c r="AS116" s="1030"/>
      <c r="AT116" s="1030"/>
      <c r="AU116" s="1031">
        <f t="shared" si="94"/>
        <v>1</v>
      </c>
      <c r="AV116" s="1030">
        <f t="shared" si="118"/>
        <v>325200000</v>
      </c>
      <c r="AW116" s="1030">
        <f t="shared" si="119"/>
        <v>0</v>
      </c>
      <c r="AX116" s="1030">
        <f t="shared" si="119"/>
        <v>296464791</v>
      </c>
      <c r="AY116" s="1030">
        <f t="shared" si="119"/>
        <v>0</v>
      </c>
      <c r="AZ116" s="1030">
        <f t="shared" si="120"/>
        <v>0</v>
      </c>
      <c r="BA116" s="1030">
        <f t="shared" si="120"/>
        <v>0</v>
      </c>
      <c r="BB116" s="1002">
        <f t="shared" si="120"/>
        <v>0</v>
      </c>
      <c r="BC116" s="1030">
        <f t="shared" si="120"/>
        <v>0</v>
      </c>
      <c r="BD116" s="1030">
        <f t="shared" si="120"/>
        <v>0</v>
      </c>
      <c r="BE116" s="1030">
        <f t="shared" si="120"/>
        <v>0</v>
      </c>
      <c r="BF116" s="1030">
        <f t="shared" si="120"/>
        <v>0</v>
      </c>
      <c r="BG116" s="1030">
        <f t="shared" si="120"/>
        <v>0</v>
      </c>
      <c r="BH116" s="1030">
        <f t="shared" si="120"/>
        <v>0</v>
      </c>
      <c r="BI116" s="1030">
        <f t="shared" si="120"/>
        <v>0</v>
      </c>
      <c r="BJ116" s="1030">
        <f t="shared" si="120"/>
        <v>28735209</v>
      </c>
      <c r="BK116" s="1030">
        <f t="shared" si="120"/>
        <v>0</v>
      </c>
      <c r="BL116" s="1030"/>
      <c r="BM116" s="1030">
        <f t="shared" si="128"/>
        <v>0</v>
      </c>
      <c r="BN116" s="1030">
        <f t="shared" si="121"/>
        <v>0</v>
      </c>
      <c r="BO116" s="1031">
        <f t="shared" si="98"/>
        <v>0</v>
      </c>
      <c r="BP116" s="1030">
        <f t="shared" si="122"/>
        <v>0</v>
      </c>
      <c r="BQ116" s="1030"/>
      <c r="BR116" s="1030"/>
      <c r="BS116" s="1030"/>
      <c r="BT116" s="1030"/>
      <c r="BU116" s="1030"/>
      <c r="BV116" s="1030"/>
      <c r="BW116" s="1030"/>
      <c r="BX116" s="1030"/>
      <c r="BY116" s="1030"/>
      <c r="BZ116" s="1030"/>
      <c r="CA116" s="1030"/>
      <c r="CB116" s="1030"/>
      <c r="CC116" s="1030"/>
      <c r="CD116" s="1030"/>
      <c r="CE116" s="1030"/>
      <c r="CF116" s="1030"/>
      <c r="CG116" s="1030"/>
      <c r="CH116" s="1030"/>
      <c r="CI116" s="1031">
        <f t="shared" si="100"/>
        <v>1</v>
      </c>
      <c r="CJ116" s="1030">
        <f t="shared" si="123"/>
        <v>325200000</v>
      </c>
      <c r="CK116" s="1002">
        <f t="shared" si="124"/>
        <v>0</v>
      </c>
      <c r="CL116" s="1030">
        <f t="shared" si="124"/>
        <v>296464791</v>
      </c>
      <c r="CM116" s="1030">
        <f t="shared" si="124"/>
        <v>0</v>
      </c>
      <c r="CN116" s="1030">
        <f t="shared" si="124"/>
        <v>0</v>
      </c>
      <c r="CO116" s="1030">
        <f t="shared" si="124"/>
        <v>0</v>
      </c>
      <c r="CP116" s="1002">
        <f t="shared" si="124"/>
        <v>0</v>
      </c>
      <c r="CQ116" s="1030">
        <f t="shared" si="127"/>
        <v>0</v>
      </c>
      <c r="CR116" s="1030">
        <f t="shared" si="127"/>
        <v>0</v>
      </c>
      <c r="CS116" s="1002">
        <f t="shared" si="127"/>
        <v>0</v>
      </c>
      <c r="CT116" s="1030">
        <f t="shared" si="125"/>
        <v>0</v>
      </c>
      <c r="CU116" s="1030">
        <f t="shared" si="125"/>
        <v>0</v>
      </c>
      <c r="CV116" s="1030">
        <f t="shared" si="125"/>
        <v>0</v>
      </c>
      <c r="CW116" s="1030">
        <f t="shared" si="126"/>
        <v>0</v>
      </c>
      <c r="CX116" s="1030">
        <f t="shared" si="126"/>
        <v>28735209</v>
      </c>
      <c r="CY116" s="1030">
        <f t="shared" si="126"/>
        <v>0</v>
      </c>
      <c r="CZ116" s="1030">
        <f t="shared" si="126"/>
        <v>0</v>
      </c>
      <c r="DA116" s="1030">
        <f t="shared" si="126"/>
        <v>0</v>
      </c>
      <c r="DB116" s="1030">
        <f t="shared" si="126"/>
        <v>0</v>
      </c>
      <c r="DF116" s="1082"/>
      <c r="DG116" s="1082"/>
      <c r="DH116" s="1080"/>
    </row>
    <row r="117" spans="1:112" s="203" customFormat="1" ht="35.25" hidden="1" customHeight="1" x14ac:dyDescent="0.25">
      <c r="A117" s="1495"/>
      <c r="B117" s="1494"/>
      <c r="C117" s="1035" t="s">
        <v>4598</v>
      </c>
      <c r="D117" s="1008" t="s">
        <v>4599</v>
      </c>
      <c r="E117" s="993">
        <v>211</v>
      </c>
      <c r="F117" s="1061" t="s">
        <v>4552</v>
      </c>
      <c r="G117" s="1030">
        <f t="shared" si="116"/>
        <v>250000000</v>
      </c>
      <c r="H117" s="149"/>
      <c r="I117" s="1030"/>
      <c r="J117" s="1002"/>
      <c r="K117" s="1002"/>
      <c r="L117" s="1002"/>
      <c r="M117" s="1002"/>
      <c r="N117" s="1002"/>
      <c r="O117" s="1002"/>
      <c r="P117" s="1002"/>
      <c r="Q117" s="1002"/>
      <c r="R117" s="1002"/>
      <c r="S117" s="1002">
        <v>250000000</v>
      </c>
      <c r="T117" s="1002"/>
      <c r="U117" s="1002"/>
      <c r="V117" s="1002"/>
      <c r="W117" s="1002"/>
      <c r="X117" s="1002"/>
      <c r="Y117" s="1002"/>
      <c r="AA117" s="1031">
        <f t="shared" si="92"/>
        <v>0.48</v>
      </c>
      <c r="AB117" s="1030">
        <f t="shared" si="117"/>
        <v>120000000</v>
      </c>
      <c r="AC117" s="1030"/>
      <c r="AD117" s="1030"/>
      <c r="AE117" s="1030"/>
      <c r="AF117" s="1030"/>
      <c r="AG117" s="1030"/>
      <c r="AH117" s="1030"/>
      <c r="AI117" s="1030"/>
      <c r="AJ117" s="1030"/>
      <c r="AK117" s="1030"/>
      <c r="AL117" s="1030"/>
      <c r="AM117" s="1030"/>
      <c r="AN117" s="1030">
        <f>+'[7]ENERO 2016'!$W$84</f>
        <v>120000000</v>
      </c>
      <c r="AO117" s="1030"/>
      <c r="AP117" s="1030"/>
      <c r="AQ117" s="1030"/>
      <c r="AR117" s="1030"/>
      <c r="AS117" s="1030"/>
      <c r="AT117" s="1030"/>
      <c r="AU117" s="1031">
        <f t="shared" si="94"/>
        <v>0.52</v>
      </c>
      <c r="AV117" s="1030">
        <f t="shared" si="118"/>
        <v>130000000</v>
      </c>
      <c r="AW117" s="1030">
        <f t="shared" si="119"/>
        <v>0</v>
      </c>
      <c r="AX117" s="1030">
        <f t="shared" si="119"/>
        <v>0</v>
      </c>
      <c r="AY117" s="1030">
        <f t="shared" si="119"/>
        <v>0</v>
      </c>
      <c r="AZ117" s="1030">
        <f t="shared" si="119"/>
        <v>0</v>
      </c>
      <c r="BA117" s="1030">
        <f t="shared" si="119"/>
        <v>0</v>
      </c>
      <c r="BB117" s="1030">
        <f t="shared" si="119"/>
        <v>0</v>
      </c>
      <c r="BC117" s="1030">
        <f t="shared" si="119"/>
        <v>0</v>
      </c>
      <c r="BD117" s="1030">
        <f t="shared" si="119"/>
        <v>0</v>
      </c>
      <c r="BE117" s="1030">
        <f t="shared" si="119"/>
        <v>0</v>
      </c>
      <c r="BF117" s="1030">
        <f t="shared" si="119"/>
        <v>0</v>
      </c>
      <c r="BG117" s="1030">
        <f t="shared" si="119"/>
        <v>0</v>
      </c>
      <c r="BH117" s="1030">
        <f t="shared" si="119"/>
        <v>130000000</v>
      </c>
      <c r="BI117" s="1030">
        <f t="shared" si="119"/>
        <v>0</v>
      </c>
      <c r="BJ117" s="1030">
        <f t="shared" si="119"/>
        <v>0</v>
      </c>
      <c r="BK117" s="1030">
        <f t="shared" si="119"/>
        <v>0</v>
      </c>
      <c r="BL117" s="1030">
        <f t="shared" si="119"/>
        <v>0</v>
      </c>
      <c r="BM117" s="1030">
        <f t="shared" ref="BM117:BN117" si="129">X117-AS117</f>
        <v>0</v>
      </c>
      <c r="BN117" s="1030">
        <f t="shared" si="129"/>
        <v>0</v>
      </c>
      <c r="BO117" s="1031">
        <f t="shared" si="98"/>
        <v>0.46113754000000001</v>
      </c>
      <c r="BP117" s="1030">
        <f t="shared" si="122"/>
        <v>115284385</v>
      </c>
      <c r="BQ117" s="1030"/>
      <c r="BR117" s="1030"/>
      <c r="BS117" s="1030"/>
      <c r="BT117" s="1030"/>
      <c r="BU117" s="1030"/>
      <c r="BV117" s="1030"/>
      <c r="BW117" s="1030"/>
      <c r="BX117" s="1030"/>
      <c r="BY117" s="1030"/>
      <c r="BZ117" s="1030"/>
      <c r="CA117" s="1030"/>
      <c r="CB117" s="1030">
        <f>+'[7]ENERO 2016'!$H$85</f>
        <v>115284385</v>
      </c>
      <c r="CC117" s="1030"/>
      <c r="CD117" s="1030"/>
      <c r="CE117" s="1030"/>
      <c r="CF117" s="1030"/>
      <c r="CG117" s="1030"/>
      <c r="CH117" s="1030"/>
      <c r="CI117" s="1031">
        <f t="shared" si="100"/>
        <v>0.53886246000000004</v>
      </c>
      <c r="CJ117" s="1030">
        <f t="shared" si="123"/>
        <v>134715615</v>
      </c>
      <c r="CK117" s="1002">
        <f t="shared" si="124"/>
        <v>0</v>
      </c>
      <c r="CL117" s="1002">
        <f t="shared" si="124"/>
        <v>0</v>
      </c>
      <c r="CM117" s="1002">
        <f t="shared" si="124"/>
        <v>0</v>
      </c>
      <c r="CN117" s="1002">
        <f t="shared" si="124"/>
        <v>0</v>
      </c>
      <c r="CO117" s="1002">
        <f t="shared" si="124"/>
        <v>0</v>
      </c>
      <c r="CP117" s="1002">
        <f t="shared" si="124"/>
        <v>0</v>
      </c>
      <c r="CQ117" s="1002">
        <f t="shared" si="124"/>
        <v>0</v>
      </c>
      <c r="CR117" s="1002">
        <f t="shared" si="124"/>
        <v>0</v>
      </c>
      <c r="CS117" s="1002">
        <f t="shared" si="124"/>
        <v>0</v>
      </c>
      <c r="CT117" s="1002">
        <f t="shared" si="125"/>
        <v>0</v>
      </c>
      <c r="CU117" s="1002">
        <f t="shared" si="125"/>
        <v>0</v>
      </c>
      <c r="CV117" s="1002">
        <f t="shared" si="125"/>
        <v>134715615</v>
      </c>
      <c r="CW117" s="1002">
        <f t="shared" si="125"/>
        <v>0</v>
      </c>
      <c r="CX117" s="1002">
        <f t="shared" si="125"/>
        <v>0</v>
      </c>
      <c r="CY117" s="1002">
        <f t="shared" si="125"/>
        <v>0</v>
      </c>
      <c r="CZ117" s="1002">
        <f t="shared" si="125"/>
        <v>0</v>
      </c>
      <c r="DA117" s="1002">
        <f t="shared" si="125"/>
        <v>0</v>
      </c>
      <c r="DB117" s="1002">
        <f t="shared" si="125"/>
        <v>0</v>
      </c>
      <c r="DF117" s="1082"/>
      <c r="DG117" s="1082"/>
      <c r="DH117" s="1080"/>
    </row>
    <row r="118" spans="1:112" ht="47.25" hidden="1" customHeight="1" x14ac:dyDescent="0.25">
      <c r="A118" s="1495" t="s">
        <v>4610</v>
      </c>
      <c r="B118" s="1492" t="s">
        <v>4392</v>
      </c>
      <c r="C118" s="852" t="s">
        <v>4419</v>
      </c>
      <c r="D118" s="1008" t="s">
        <v>4564</v>
      </c>
      <c r="E118" s="991">
        <v>510</v>
      </c>
      <c r="F118" s="1061" t="s">
        <v>4420</v>
      </c>
      <c r="G118" s="1002">
        <f t="shared" si="116"/>
        <v>95000000</v>
      </c>
      <c r="H118" s="1002"/>
      <c r="I118" s="1002"/>
      <c r="J118" s="1002"/>
      <c r="K118" s="1002">
        <v>95000000</v>
      </c>
      <c r="L118" s="1002"/>
      <c r="M118" s="1002"/>
      <c r="N118" s="1002"/>
      <c r="O118" s="1002"/>
      <c r="P118" s="1002"/>
      <c r="Q118" s="1002"/>
      <c r="R118" s="1002"/>
      <c r="S118" s="1002"/>
      <c r="T118" s="1002"/>
      <c r="U118" s="1002"/>
      <c r="V118" s="1002"/>
      <c r="W118" s="1002"/>
      <c r="X118" s="1002"/>
      <c r="Y118" s="1002"/>
      <c r="Z118" s="1002"/>
      <c r="AA118" s="1005">
        <f t="shared" si="92"/>
        <v>0.45263157894736844</v>
      </c>
      <c r="AB118" s="1002">
        <f t="shared" si="117"/>
        <v>43000000</v>
      </c>
      <c r="AC118" s="1002"/>
      <c r="AD118" s="1002"/>
      <c r="AE118" s="1002"/>
      <c r="AF118" s="1002">
        <f>+'[7]ENERO 2016'!$O$593</f>
        <v>43000000</v>
      </c>
      <c r="AG118" s="1002"/>
      <c r="AH118" s="1002"/>
      <c r="AI118" s="1002"/>
      <c r="AJ118" s="1002"/>
      <c r="AK118" s="1002"/>
      <c r="AL118" s="1002"/>
      <c r="AM118" s="1002"/>
      <c r="AN118" s="1002"/>
      <c r="AO118" s="1002"/>
      <c r="AP118" s="1002"/>
      <c r="AQ118" s="1002"/>
      <c r="AR118" s="1002"/>
      <c r="AS118" s="1002"/>
      <c r="AT118" s="1002"/>
      <c r="AU118" s="1005">
        <f t="shared" si="94"/>
        <v>0.5473684210526315</v>
      </c>
      <c r="AV118" s="1002">
        <f t="shared" si="118"/>
        <v>52000000</v>
      </c>
      <c r="AW118" s="1002">
        <f t="shared" si="119"/>
        <v>0</v>
      </c>
      <c r="AX118" s="1002">
        <f t="shared" si="119"/>
        <v>0</v>
      </c>
      <c r="AY118" s="1002">
        <f t="shared" si="119"/>
        <v>0</v>
      </c>
      <c r="AZ118" s="1002">
        <f t="shared" si="120"/>
        <v>52000000</v>
      </c>
      <c r="BA118" s="1002">
        <f t="shared" si="120"/>
        <v>0</v>
      </c>
      <c r="BB118" s="1002">
        <f t="shared" si="120"/>
        <v>0</v>
      </c>
      <c r="BC118" s="1002">
        <f t="shared" si="120"/>
        <v>0</v>
      </c>
      <c r="BD118" s="1002">
        <f t="shared" si="120"/>
        <v>0</v>
      </c>
      <c r="BE118" s="1002">
        <f t="shared" si="120"/>
        <v>0</v>
      </c>
      <c r="BF118" s="1002">
        <f t="shared" si="120"/>
        <v>0</v>
      </c>
      <c r="BG118" s="1002">
        <f t="shared" si="120"/>
        <v>0</v>
      </c>
      <c r="BH118" s="1002">
        <f t="shared" si="120"/>
        <v>0</v>
      </c>
      <c r="BI118" s="1002">
        <f t="shared" si="120"/>
        <v>0</v>
      </c>
      <c r="BJ118" s="1002">
        <f t="shared" si="120"/>
        <v>0</v>
      </c>
      <c r="BK118" s="1002">
        <f t="shared" si="120"/>
        <v>0</v>
      </c>
      <c r="BL118" s="1002"/>
      <c r="BM118" s="1002">
        <f t="shared" si="128"/>
        <v>0</v>
      </c>
      <c r="BN118" s="1002">
        <f t="shared" si="121"/>
        <v>0</v>
      </c>
      <c r="BO118" s="1005">
        <f t="shared" si="98"/>
        <v>0.45263157894736844</v>
      </c>
      <c r="BP118" s="1002">
        <f t="shared" si="122"/>
        <v>43000000</v>
      </c>
      <c r="BQ118" s="1002"/>
      <c r="BR118" s="1002"/>
      <c r="BS118" s="1002"/>
      <c r="BT118" s="1002">
        <f>+'[7]ENERO 2016'!$H$594</f>
        <v>43000000</v>
      </c>
      <c r="BU118" s="1002"/>
      <c r="BV118" s="1002"/>
      <c r="BW118" s="1002"/>
      <c r="BX118" s="1002"/>
      <c r="BY118" s="1002"/>
      <c r="BZ118" s="1002"/>
      <c r="CA118" s="1002"/>
      <c r="CB118" s="1002"/>
      <c r="CC118" s="1002"/>
      <c r="CD118" s="1002"/>
      <c r="CE118" s="1002"/>
      <c r="CF118" s="1002"/>
      <c r="CG118" s="1002"/>
      <c r="CH118" s="1002"/>
      <c r="CI118" s="1005">
        <f t="shared" si="100"/>
        <v>0.5473684210526315</v>
      </c>
      <c r="CJ118" s="1002">
        <f t="shared" si="123"/>
        <v>52000000</v>
      </c>
      <c r="CK118" s="1002">
        <f t="shared" si="124"/>
        <v>0</v>
      </c>
      <c r="CL118" s="1002">
        <f t="shared" si="124"/>
        <v>0</v>
      </c>
      <c r="CM118" s="1002">
        <f t="shared" si="124"/>
        <v>0</v>
      </c>
      <c r="CN118" s="1002">
        <f t="shared" si="124"/>
        <v>52000000</v>
      </c>
      <c r="CO118" s="1002">
        <f t="shared" si="124"/>
        <v>0</v>
      </c>
      <c r="CP118" s="1002">
        <f t="shared" si="124"/>
        <v>0</v>
      </c>
      <c r="CQ118" s="1002">
        <f t="shared" si="127"/>
        <v>0</v>
      </c>
      <c r="CR118" s="1002">
        <f t="shared" si="127"/>
        <v>0</v>
      </c>
      <c r="CS118" s="1002">
        <f t="shared" si="127"/>
        <v>0</v>
      </c>
      <c r="CT118" s="1002">
        <f t="shared" si="125"/>
        <v>0</v>
      </c>
      <c r="CU118" s="1002">
        <f t="shared" si="125"/>
        <v>0</v>
      </c>
      <c r="CV118" s="1002">
        <f t="shared" si="125"/>
        <v>0</v>
      </c>
      <c r="CW118" s="1002">
        <f t="shared" si="126"/>
        <v>0</v>
      </c>
      <c r="CX118" s="1002">
        <f t="shared" si="126"/>
        <v>0</v>
      </c>
      <c r="CY118" s="1002">
        <f t="shared" si="126"/>
        <v>0</v>
      </c>
      <c r="CZ118" s="1002">
        <f t="shared" si="126"/>
        <v>0</v>
      </c>
      <c r="DA118" s="1002">
        <f t="shared" si="126"/>
        <v>0</v>
      </c>
      <c r="DB118" s="1002">
        <f t="shared" si="126"/>
        <v>0</v>
      </c>
      <c r="DF118" s="1082"/>
      <c r="DG118" s="1082"/>
      <c r="DH118" s="1080"/>
    </row>
    <row r="119" spans="1:112" ht="50.25" hidden="1" customHeight="1" x14ac:dyDescent="0.25">
      <c r="A119" s="1495"/>
      <c r="B119" s="1493"/>
      <c r="C119" s="852" t="s">
        <v>4421</v>
      </c>
      <c r="D119" s="1008" t="s">
        <v>4565</v>
      </c>
      <c r="E119" s="991">
        <v>510</v>
      </c>
      <c r="F119" s="1061" t="s">
        <v>4420</v>
      </c>
      <c r="G119" s="1002">
        <f t="shared" si="116"/>
        <v>102000000</v>
      </c>
      <c r="H119" s="1002"/>
      <c r="I119" s="1002"/>
      <c r="J119" s="1002"/>
      <c r="K119" s="1002">
        <v>102000000</v>
      </c>
      <c r="L119" s="1002"/>
      <c r="M119" s="1002"/>
      <c r="N119" s="1002"/>
      <c r="O119" s="1002"/>
      <c r="P119" s="1002"/>
      <c r="Q119" s="1002"/>
      <c r="R119" s="1002"/>
      <c r="S119" s="1002"/>
      <c r="T119" s="1002"/>
      <c r="U119" s="1002"/>
      <c r="V119" s="1002"/>
      <c r="W119" s="1002"/>
      <c r="X119" s="1002"/>
      <c r="Y119" s="1002"/>
      <c r="AA119" s="1005">
        <f t="shared" si="92"/>
        <v>0.62745098039215685</v>
      </c>
      <c r="AB119" s="1002">
        <f t="shared" si="117"/>
        <v>64000000</v>
      </c>
      <c r="AC119" s="1002"/>
      <c r="AD119" s="1002"/>
      <c r="AE119" s="1002"/>
      <c r="AF119" s="1002">
        <f>+'[7]ENERO 2016'!$O$604</f>
        <v>64000000</v>
      </c>
      <c r="AG119" s="1002"/>
      <c r="AH119" s="1002"/>
      <c r="AI119" s="1002"/>
      <c r="AJ119" s="1002"/>
      <c r="AK119" s="1002"/>
      <c r="AL119" s="1002"/>
      <c r="AM119" s="1002"/>
      <c r="AN119" s="1002"/>
      <c r="AO119" s="1002"/>
      <c r="AP119" s="1002"/>
      <c r="AQ119" s="1002"/>
      <c r="AR119" s="1002"/>
      <c r="AS119" s="1002"/>
      <c r="AT119" s="1002"/>
      <c r="AU119" s="1005">
        <f t="shared" si="94"/>
        <v>0.37254901960784315</v>
      </c>
      <c r="AV119" s="1002">
        <f t="shared" si="118"/>
        <v>38000000</v>
      </c>
      <c r="AW119" s="1002">
        <f t="shared" si="119"/>
        <v>0</v>
      </c>
      <c r="AX119" s="1002">
        <f t="shared" si="119"/>
        <v>0</v>
      </c>
      <c r="AY119" s="1002">
        <f t="shared" si="119"/>
        <v>0</v>
      </c>
      <c r="AZ119" s="1002">
        <f t="shared" si="120"/>
        <v>38000000</v>
      </c>
      <c r="BA119" s="1002">
        <f t="shared" si="120"/>
        <v>0</v>
      </c>
      <c r="BB119" s="1002">
        <f t="shared" si="120"/>
        <v>0</v>
      </c>
      <c r="BC119" s="1002">
        <f t="shared" si="120"/>
        <v>0</v>
      </c>
      <c r="BD119" s="1002">
        <f t="shared" si="120"/>
        <v>0</v>
      </c>
      <c r="BE119" s="1002">
        <f t="shared" si="120"/>
        <v>0</v>
      </c>
      <c r="BF119" s="1002">
        <f t="shared" si="120"/>
        <v>0</v>
      </c>
      <c r="BG119" s="1002">
        <f t="shared" si="120"/>
        <v>0</v>
      </c>
      <c r="BH119" s="1002">
        <f t="shared" si="120"/>
        <v>0</v>
      </c>
      <c r="BI119" s="1002">
        <f t="shared" si="120"/>
        <v>0</v>
      </c>
      <c r="BJ119" s="1002">
        <f t="shared" si="120"/>
        <v>0</v>
      </c>
      <c r="BK119" s="1002">
        <f t="shared" si="120"/>
        <v>0</v>
      </c>
      <c r="BL119" s="1002"/>
      <c r="BM119" s="1002">
        <f t="shared" si="128"/>
        <v>0</v>
      </c>
      <c r="BN119" s="1002">
        <f t="shared" si="121"/>
        <v>0</v>
      </c>
      <c r="BO119" s="1005">
        <f t="shared" si="98"/>
        <v>0.35942679411764705</v>
      </c>
      <c r="BP119" s="1002">
        <f t="shared" si="122"/>
        <v>36661533</v>
      </c>
      <c r="BQ119" s="1002"/>
      <c r="BR119" s="1002"/>
      <c r="BS119" s="1002"/>
      <c r="BT119" s="1002">
        <f>+'[7]ENERO 2016'!$H$602</f>
        <v>36661533</v>
      </c>
      <c r="BU119" s="1002"/>
      <c r="BV119" s="1002"/>
      <c r="BW119" s="1002"/>
      <c r="BX119" s="1002"/>
      <c r="BY119" s="1002"/>
      <c r="BZ119" s="1002"/>
      <c r="CA119" s="1002"/>
      <c r="CB119" s="1002"/>
      <c r="CC119" s="1002"/>
      <c r="CD119" s="1002"/>
      <c r="CE119" s="1002"/>
      <c r="CF119" s="1002"/>
      <c r="CG119" s="1002"/>
      <c r="CH119" s="1002"/>
      <c r="CI119" s="1005">
        <f t="shared" si="100"/>
        <v>0.640573205882353</v>
      </c>
      <c r="CJ119" s="1002">
        <f t="shared" si="123"/>
        <v>65338467</v>
      </c>
      <c r="CK119" s="1002">
        <f t="shared" si="124"/>
        <v>0</v>
      </c>
      <c r="CL119" s="1002">
        <f t="shared" si="124"/>
        <v>0</v>
      </c>
      <c r="CM119" s="1002">
        <f t="shared" si="124"/>
        <v>0</v>
      </c>
      <c r="CN119" s="1002">
        <f t="shared" si="124"/>
        <v>65338467</v>
      </c>
      <c r="CO119" s="1002">
        <f t="shared" si="124"/>
        <v>0</v>
      </c>
      <c r="CP119" s="1002">
        <f t="shared" si="124"/>
        <v>0</v>
      </c>
      <c r="CQ119" s="1002">
        <f t="shared" si="127"/>
        <v>0</v>
      </c>
      <c r="CR119" s="1002">
        <f t="shared" si="127"/>
        <v>0</v>
      </c>
      <c r="CS119" s="1002">
        <f t="shared" si="127"/>
        <v>0</v>
      </c>
      <c r="CT119" s="1002">
        <f t="shared" si="125"/>
        <v>0</v>
      </c>
      <c r="CU119" s="1002">
        <f t="shared" si="125"/>
        <v>0</v>
      </c>
      <c r="CV119" s="1002">
        <f t="shared" si="125"/>
        <v>0</v>
      </c>
      <c r="CW119" s="1002">
        <f t="shared" si="126"/>
        <v>0</v>
      </c>
      <c r="CX119" s="1002">
        <f t="shared" si="126"/>
        <v>0</v>
      </c>
      <c r="CY119" s="1002">
        <f t="shared" si="126"/>
        <v>0</v>
      </c>
      <c r="CZ119" s="1002">
        <f t="shared" si="126"/>
        <v>0</v>
      </c>
      <c r="DA119" s="1002">
        <f t="shared" si="126"/>
        <v>0</v>
      </c>
      <c r="DB119" s="1002">
        <f t="shared" si="126"/>
        <v>0</v>
      </c>
      <c r="DF119" s="1082"/>
      <c r="DG119" s="1082"/>
      <c r="DH119" s="1080"/>
    </row>
    <row r="120" spans="1:112" ht="47.25" hidden="1" customHeight="1" x14ac:dyDescent="0.25">
      <c r="A120" s="1495"/>
      <c r="B120" s="1494"/>
      <c r="C120" s="852" t="s">
        <v>4422</v>
      </c>
      <c r="D120" s="1008" t="s">
        <v>4458</v>
      </c>
      <c r="E120" s="991">
        <v>510</v>
      </c>
      <c r="F120" s="1061" t="s">
        <v>4420</v>
      </c>
      <c r="G120" s="1002">
        <f t="shared" si="116"/>
        <v>10000000</v>
      </c>
      <c r="H120" s="1002"/>
      <c r="I120" s="1002"/>
      <c r="J120" s="1002"/>
      <c r="K120" s="1002"/>
      <c r="L120" s="1002"/>
      <c r="M120" s="1002"/>
      <c r="N120" s="1002"/>
      <c r="O120" s="1002"/>
      <c r="P120" s="1002"/>
      <c r="Q120" s="1002"/>
      <c r="R120" s="1002"/>
      <c r="S120" s="1002">
        <v>10000000</v>
      </c>
      <c r="T120" s="1002"/>
      <c r="U120" s="1002"/>
      <c r="V120" s="1002"/>
      <c r="W120" s="1002"/>
      <c r="X120" s="1002"/>
      <c r="Y120" s="1002"/>
      <c r="AA120" s="1005">
        <f t="shared" si="92"/>
        <v>0</v>
      </c>
      <c r="AB120" s="1002">
        <f t="shared" si="117"/>
        <v>0</v>
      </c>
      <c r="AC120" s="1002"/>
      <c r="AD120" s="1002"/>
      <c r="AE120" s="1002"/>
      <c r="AF120" s="1002"/>
      <c r="AG120" s="1002"/>
      <c r="AH120" s="1002"/>
      <c r="AI120" s="1002"/>
      <c r="AJ120" s="1002"/>
      <c r="AK120" s="1002"/>
      <c r="AL120" s="1002"/>
      <c r="AM120" s="1002"/>
      <c r="AN120" s="1002"/>
      <c r="AO120" s="1002"/>
      <c r="AP120" s="1002"/>
      <c r="AQ120" s="1002"/>
      <c r="AR120" s="1002"/>
      <c r="AS120" s="1002"/>
      <c r="AT120" s="1002"/>
      <c r="AU120" s="1005">
        <f t="shared" si="94"/>
        <v>1</v>
      </c>
      <c r="AV120" s="1002">
        <f t="shared" si="118"/>
        <v>10000000</v>
      </c>
      <c r="AW120" s="1002">
        <f t="shared" si="119"/>
        <v>0</v>
      </c>
      <c r="AX120" s="1002">
        <f t="shared" si="119"/>
        <v>0</v>
      </c>
      <c r="AY120" s="1002">
        <f t="shared" si="119"/>
        <v>0</v>
      </c>
      <c r="AZ120" s="1002">
        <f t="shared" si="120"/>
        <v>0</v>
      </c>
      <c r="BA120" s="1002">
        <f t="shared" si="120"/>
        <v>0</v>
      </c>
      <c r="BB120" s="1002">
        <f t="shared" si="120"/>
        <v>0</v>
      </c>
      <c r="BC120" s="1002">
        <f t="shared" si="120"/>
        <v>0</v>
      </c>
      <c r="BD120" s="1002">
        <f t="shared" si="120"/>
        <v>0</v>
      </c>
      <c r="BE120" s="1002">
        <f t="shared" si="120"/>
        <v>0</v>
      </c>
      <c r="BF120" s="1002">
        <f t="shared" si="120"/>
        <v>0</v>
      </c>
      <c r="BG120" s="1002">
        <f t="shared" si="120"/>
        <v>0</v>
      </c>
      <c r="BH120" s="1002">
        <f t="shared" si="120"/>
        <v>10000000</v>
      </c>
      <c r="BI120" s="1002">
        <f t="shared" si="120"/>
        <v>0</v>
      </c>
      <c r="BJ120" s="1002">
        <f t="shared" si="120"/>
        <v>0</v>
      </c>
      <c r="BK120" s="1002">
        <f t="shared" si="120"/>
        <v>0</v>
      </c>
      <c r="BL120" s="1002"/>
      <c r="BM120" s="1002">
        <f t="shared" si="128"/>
        <v>0</v>
      </c>
      <c r="BN120" s="1002">
        <f t="shared" si="121"/>
        <v>0</v>
      </c>
      <c r="BO120" s="1005">
        <f t="shared" si="98"/>
        <v>0</v>
      </c>
      <c r="BP120" s="1002">
        <f t="shared" si="122"/>
        <v>0</v>
      </c>
      <c r="BQ120" s="1002"/>
      <c r="BR120" s="1002"/>
      <c r="BS120" s="1002"/>
      <c r="BT120" s="1002"/>
      <c r="BU120" s="1002"/>
      <c r="BV120" s="1002"/>
      <c r="BW120" s="1002"/>
      <c r="BX120" s="1002"/>
      <c r="BY120" s="1002"/>
      <c r="BZ120" s="1002"/>
      <c r="CA120" s="1002"/>
      <c r="CB120" s="1002"/>
      <c r="CC120" s="1002"/>
      <c r="CD120" s="1002"/>
      <c r="CE120" s="1002"/>
      <c r="CF120" s="1002"/>
      <c r="CG120" s="1002"/>
      <c r="CH120" s="1002"/>
      <c r="CI120" s="1005">
        <f t="shared" si="100"/>
        <v>1</v>
      </c>
      <c r="CJ120" s="1002">
        <f t="shared" si="123"/>
        <v>10000000</v>
      </c>
      <c r="CK120" s="1002">
        <f t="shared" si="124"/>
        <v>0</v>
      </c>
      <c r="CL120" s="1002">
        <f t="shared" si="124"/>
        <v>0</v>
      </c>
      <c r="CM120" s="1002">
        <f t="shared" si="124"/>
        <v>0</v>
      </c>
      <c r="CN120" s="1002">
        <f t="shared" si="124"/>
        <v>0</v>
      </c>
      <c r="CO120" s="1002">
        <f t="shared" si="124"/>
        <v>0</v>
      </c>
      <c r="CP120" s="1002">
        <f t="shared" si="124"/>
        <v>0</v>
      </c>
      <c r="CQ120" s="1002">
        <f t="shared" si="127"/>
        <v>0</v>
      </c>
      <c r="CR120" s="1002">
        <f t="shared" si="127"/>
        <v>0</v>
      </c>
      <c r="CS120" s="1002">
        <f t="shared" si="127"/>
        <v>0</v>
      </c>
      <c r="CT120" s="1002">
        <f t="shared" si="125"/>
        <v>0</v>
      </c>
      <c r="CU120" s="1002">
        <f t="shared" si="125"/>
        <v>0</v>
      </c>
      <c r="CV120" s="1002">
        <f t="shared" si="125"/>
        <v>10000000</v>
      </c>
      <c r="CW120" s="1002">
        <f t="shared" si="126"/>
        <v>0</v>
      </c>
      <c r="CX120" s="1002">
        <f t="shared" si="126"/>
        <v>0</v>
      </c>
      <c r="CY120" s="1002">
        <f t="shared" si="126"/>
        <v>0</v>
      </c>
      <c r="CZ120" s="1002">
        <f t="shared" si="126"/>
        <v>0</v>
      </c>
      <c r="DA120" s="1002">
        <f t="shared" si="126"/>
        <v>0</v>
      </c>
      <c r="DB120" s="1002">
        <f t="shared" si="126"/>
        <v>0</v>
      </c>
      <c r="DF120" s="1082"/>
      <c r="DG120" s="1082"/>
      <c r="DH120" s="1080"/>
    </row>
    <row r="121" spans="1:112" ht="66.75" hidden="1" customHeight="1" x14ac:dyDescent="0.25">
      <c r="A121" s="1495"/>
      <c r="B121" s="1041" t="s">
        <v>4393</v>
      </c>
      <c r="C121" s="852" t="s">
        <v>4443</v>
      </c>
      <c r="D121" s="1008" t="s">
        <v>4604</v>
      </c>
      <c r="E121" s="991">
        <v>510</v>
      </c>
      <c r="F121" s="1061" t="s">
        <v>4420</v>
      </c>
      <c r="G121" s="1002">
        <f t="shared" si="116"/>
        <v>80000000</v>
      </c>
      <c r="H121" s="1002"/>
      <c r="I121" s="1002"/>
      <c r="J121" s="1002"/>
      <c r="K121" s="1002">
        <v>80000000</v>
      </c>
      <c r="L121" s="1002"/>
      <c r="M121" s="1002"/>
      <c r="N121" s="1002"/>
      <c r="O121" s="1002"/>
      <c r="P121" s="1002"/>
      <c r="Q121" s="1002"/>
      <c r="R121" s="1002"/>
      <c r="S121" s="1002"/>
      <c r="T121" s="1002"/>
      <c r="U121" s="1002"/>
      <c r="V121" s="1002"/>
      <c r="W121" s="1002"/>
      <c r="X121" s="1002"/>
      <c r="Y121" s="1002"/>
      <c r="AA121" s="1005">
        <f t="shared" si="92"/>
        <v>1</v>
      </c>
      <c r="AB121" s="1002">
        <f t="shared" si="117"/>
        <v>80000000</v>
      </c>
      <c r="AC121" s="1002"/>
      <c r="AD121" s="1002"/>
      <c r="AE121" s="1002"/>
      <c r="AF121" s="1002">
        <f>+'[7]ENERO 2016'!$O$625</f>
        <v>80000000</v>
      </c>
      <c r="AG121" s="1002"/>
      <c r="AH121" s="1002"/>
      <c r="AI121" s="1002"/>
      <c r="AJ121" s="1002"/>
      <c r="AK121" s="1002"/>
      <c r="AL121" s="1002"/>
      <c r="AM121" s="1002"/>
      <c r="AN121" s="1002"/>
      <c r="AO121" s="1002"/>
      <c r="AP121" s="1002"/>
      <c r="AQ121" s="1002"/>
      <c r="AR121" s="1002"/>
      <c r="AS121" s="1002"/>
      <c r="AT121" s="1002"/>
      <c r="AU121" s="1005">
        <f t="shared" si="94"/>
        <v>0</v>
      </c>
      <c r="AV121" s="1002">
        <f t="shared" si="118"/>
        <v>0</v>
      </c>
      <c r="AW121" s="1002">
        <f t="shared" si="119"/>
        <v>0</v>
      </c>
      <c r="AX121" s="1002">
        <f t="shared" si="119"/>
        <v>0</v>
      </c>
      <c r="AY121" s="1002">
        <f t="shared" si="119"/>
        <v>0</v>
      </c>
      <c r="AZ121" s="1002">
        <f t="shared" si="120"/>
        <v>0</v>
      </c>
      <c r="BA121" s="1002">
        <f t="shared" si="120"/>
        <v>0</v>
      </c>
      <c r="BB121" s="1002">
        <f t="shared" si="120"/>
        <v>0</v>
      </c>
      <c r="BC121" s="1002">
        <f t="shared" si="120"/>
        <v>0</v>
      </c>
      <c r="BD121" s="1002">
        <f t="shared" si="120"/>
        <v>0</v>
      </c>
      <c r="BE121" s="1002">
        <f t="shared" si="120"/>
        <v>0</v>
      </c>
      <c r="BF121" s="1002">
        <f t="shared" si="120"/>
        <v>0</v>
      </c>
      <c r="BG121" s="1002">
        <f t="shared" si="120"/>
        <v>0</v>
      </c>
      <c r="BH121" s="1002">
        <f t="shared" si="120"/>
        <v>0</v>
      </c>
      <c r="BI121" s="1002">
        <f t="shared" si="120"/>
        <v>0</v>
      </c>
      <c r="BJ121" s="1002">
        <f t="shared" si="120"/>
        <v>0</v>
      </c>
      <c r="BK121" s="1002">
        <f t="shared" si="120"/>
        <v>0</v>
      </c>
      <c r="BL121" s="1002"/>
      <c r="BM121" s="1002"/>
      <c r="BN121" s="1002">
        <f t="shared" si="121"/>
        <v>0</v>
      </c>
      <c r="BO121" s="1005">
        <f t="shared" si="98"/>
        <v>0.97867021249999997</v>
      </c>
      <c r="BP121" s="1002">
        <f t="shared" si="122"/>
        <v>78293617</v>
      </c>
      <c r="BQ121" s="1002"/>
      <c r="BR121" s="1002"/>
      <c r="BS121" s="1002"/>
      <c r="BT121" s="1002">
        <f>+'[7]ENERO 2016'!$H$626</f>
        <v>78293617</v>
      </c>
      <c r="BU121" s="1002"/>
      <c r="BV121" s="1002"/>
      <c r="BW121" s="1002"/>
      <c r="BX121" s="1002"/>
      <c r="BY121" s="1002"/>
      <c r="BZ121" s="1002"/>
      <c r="CA121" s="1002"/>
      <c r="CB121" s="1002"/>
      <c r="CC121" s="1002"/>
      <c r="CD121" s="1002"/>
      <c r="CE121" s="1002"/>
      <c r="CF121" s="1002"/>
      <c r="CG121" s="1002"/>
      <c r="CH121" s="1002"/>
      <c r="CI121" s="1005">
        <f t="shared" si="100"/>
        <v>2.132978750000003E-2</v>
      </c>
      <c r="CJ121" s="1002">
        <f t="shared" si="123"/>
        <v>1706383</v>
      </c>
      <c r="CK121" s="1002">
        <f t="shared" si="124"/>
        <v>0</v>
      </c>
      <c r="CL121" s="1002">
        <f t="shared" si="124"/>
        <v>0</v>
      </c>
      <c r="CM121" s="1002">
        <f t="shared" si="124"/>
        <v>0</v>
      </c>
      <c r="CN121" s="1002">
        <f t="shared" si="124"/>
        <v>1706383</v>
      </c>
      <c r="CO121" s="1002">
        <f t="shared" si="124"/>
        <v>0</v>
      </c>
      <c r="CP121" s="1002">
        <f t="shared" si="124"/>
        <v>0</v>
      </c>
      <c r="CQ121" s="1002">
        <f t="shared" si="127"/>
        <v>0</v>
      </c>
      <c r="CR121" s="1002">
        <f t="shared" si="127"/>
        <v>0</v>
      </c>
      <c r="CS121" s="1002">
        <f>+P121-BY121</f>
        <v>0</v>
      </c>
      <c r="CT121" s="1002">
        <f t="shared" si="125"/>
        <v>0</v>
      </c>
      <c r="CU121" s="1002">
        <f t="shared" si="125"/>
        <v>0</v>
      </c>
      <c r="CV121" s="1002">
        <f t="shared" si="125"/>
        <v>0</v>
      </c>
      <c r="CW121" s="1002">
        <f t="shared" si="126"/>
        <v>0</v>
      </c>
      <c r="CX121" s="1002">
        <f t="shared" si="126"/>
        <v>0</v>
      </c>
      <c r="CY121" s="1002">
        <f t="shared" si="126"/>
        <v>0</v>
      </c>
      <c r="CZ121" s="1002">
        <f t="shared" si="126"/>
        <v>0</v>
      </c>
      <c r="DA121" s="1002">
        <f t="shared" si="126"/>
        <v>0</v>
      </c>
      <c r="DB121" s="1002">
        <f t="shared" si="126"/>
        <v>0</v>
      </c>
      <c r="DF121" s="1082"/>
      <c r="DG121" s="1082"/>
      <c r="DH121" s="1080"/>
    </row>
    <row r="122" spans="1:112" ht="48" hidden="1" customHeight="1" x14ac:dyDescent="0.25">
      <c r="A122" s="1495"/>
      <c r="B122" s="1041" t="s">
        <v>4394</v>
      </c>
      <c r="C122" s="852" t="s">
        <v>4445</v>
      </c>
      <c r="D122" s="1008" t="s">
        <v>4444</v>
      </c>
      <c r="E122" s="991">
        <v>510</v>
      </c>
      <c r="F122" s="1061" t="s">
        <v>4407</v>
      </c>
      <c r="G122" s="1002">
        <f t="shared" si="116"/>
        <v>110000000</v>
      </c>
      <c r="H122" s="1002"/>
      <c r="I122" s="1002"/>
      <c r="J122" s="1002"/>
      <c r="K122" s="1002">
        <v>110000000</v>
      </c>
      <c r="L122" s="1002"/>
      <c r="M122" s="1002"/>
      <c r="N122" s="1002"/>
      <c r="O122" s="1002"/>
      <c r="P122" s="1002"/>
      <c r="Q122" s="1002"/>
      <c r="R122" s="1002"/>
      <c r="S122" s="1002"/>
      <c r="T122" s="1002"/>
      <c r="U122" s="1002"/>
      <c r="V122" s="1002"/>
      <c r="W122" s="1002"/>
      <c r="X122" s="1002"/>
      <c r="Y122" s="1002"/>
      <c r="AA122" s="1005">
        <f t="shared" si="92"/>
        <v>0.57272727272727275</v>
      </c>
      <c r="AB122" s="1002">
        <f t="shared" si="117"/>
        <v>63000000</v>
      </c>
      <c r="AC122" s="1002"/>
      <c r="AD122" s="1002"/>
      <c r="AE122" s="1002"/>
      <c r="AF122" s="1002">
        <f>+'[7]ENERO 2016'!$O$638</f>
        <v>63000000</v>
      </c>
      <c r="AG122" s="1002"/>
      <c r="AH122" s="1002"/>
      <c r="AI122" s="1002"/>
      <c r="AJ122" s="1002"/>
      <c r="AK122" s="1002"/>
      <c r="AL122" s="1002"/>
      <c r="AM122" s="1002"/>
      <c r="AN122" s="1002"/>
      <c r="AO122" s="1002"/>
      <c r="AP122" s="1002"/>
      <c r="AQ122" s="1002"/>
      <c r="AR122" s="1002"/>
      <c r="AS122" s="1002"/>
      <c r="AT122" s="1002"/>
      <c r="AU122" s="1005">
        <f t="shared" si="94"/>
        <v>0.42727272727272725</v>
      </c>
      <c r="AV122" s="1002">
        <f t="shared" si="118"/>
        <v>47000000</v>
      </c>
      <c r="AW122" s="1002">
        <f t="shared" si="119"/>
        <v>0</v>
      </c>
      <c r="AX122" s="1002">
        <f t="shared" si="119"/>
        <v>0</v>
      </c>
      <c r="AY122" s="1002">
        <f t="shared" si="119"/>
        <v>0</v>
      </c>
      <c r="AZ122" s="1002">
        <f t="shared" ref="AZ122:BK123" si="130">+K122-AF122</f>
        <v>47000000</v>
      </c>
      <c r="BA122" s="1002">
        <f t="shared" si="130"/>
        <v>0</v>
      </c>
      <c r="BB122" s="1002">
        <f t="shared" si="130"/>
        <v>0</v>
      </c>
      <c r="BC122" s="1002">
        <f t="shared" si="130"/>
        <v>0</v>
      </c>
      <c r="BD122" s="1002">
        <f t="shared" si="130"/>
        <v>0</v>
      </c>
      <c r="BE122" s="1002">
        <f t="shared" si="130"/>
        <v>0</v>
      </c>
      <c r="BF122" s="1002">
        <f t="shared" si="130"/>
        <v>0</v>
      </c>
      <c r="BG122" s="1002">
        <f t="shared" si="130"/>
        <v>0</v>
      </c>
      <c r="BH122" s="1002">
        <f t="shared" si="130"/>
        <v>0</v>
      </c>
      <c r="BI122" s="1002">
        <f t="shared" si="130"/>
        <v>0</v>
      </c>
      <c r="BJ122" s="1002">
        <f t="shared" si="130"/>
        <v>0</v>
      </c>
      <c r="BK122" s="1002">
        <f t="shared" si="130"/>
        <v>0</v>
      </c>
      <c r="BL122" s="1002"/>
      <c r="BM122" s="1002"/>
      <c r="BN122" s="1002">
        <f t="shared" si="121"/>
        <v>0</v>
      </c>
      <c r="BO122" s="1005">
        <f t="shared" si="98"/>
        <v>0.29775757272727271</v>
      </c>
      <c r="BP122" s="1002">
        <f t="shared" si="122"/>
        <v>32753333</v>
      </c>
      <c r="BQ122" s="1002"/>
      <c r="BR122" s="1002"/>
      <c r="BS122" s="1002"/>
      <c r="BT122" s="1002">
        <f>+'[7]ENERO 2016'!$H$636</f>
        <v>32753333</v>
      </c>
      <c r="BU122" s="1002"/>
      <c r="BV122" s="1002"/>
      <c r="BW122" s="1002"/>
      <c r="BX122" s="1002"/>
      <c r="BY122" s="1002"/>
      <c r="BZ122" s="1002"/>
      <c r="CA122" s="1002"/>
      <c r="CB122" s="1002"/>
      <c r="CC122" s="1002"/>
      <c r="CD122" s="1002"/>
      <c r="CE122" s="1002"/>
      <c r="CF122" s="1002"/>
      <c r="CG122" s="1002"/>
      <c r="CH122" s="1002"/>
      <c r="CI122" s="1005">
        <f t="shared" si="100"/>
        <v>0.70224242727272723</v>
      </c>
      <c r="CJ122" s="1002">
        <f t="shared" si="123"/>
        <v>77246667</v>
      </c>
      <c r="CK122" s="1002">
        <f t="shared" ref="CK122:CP123" si="131">H122-BQ122</f>
        <v>0</v>
      </c>
      <c r="CL122" s="1002">
        <f t="shared" si="131"/>
        <v>0</v>
      </c>
      <c r="CM122" s="1002">
        <f t="shared" si="131"/>
        <v>0</v>
      </c>
      <c r="CN122" s="1002">
        <f t="shared" si="131"/>
        <v>77246667</v>
      </c>
      <c r="CO122" s="1002">
        <f t="shared" si="131"/>
        <v>0</v>
      </c>
      <c r="CP122" s="1002">
        <f t="shared" si="131"/>
        <v>0</v>
      </c>
      <c r="CQ122" s="1002">
        <f t="shared" si="127"/>
        <v>0</v>
      </c>
      <c r="CR122" s="1002">
        <f t="shared" si="127"/>
        <v>0</v>
      </c>
      <c r="CS122" s="1002">
        <f t="shared" si="127"/>
        <v>0</v>
      </c>
      <c r="CT122" s="1002">
        <f t="shared" si="125"/>
        <v>0</v>
      </c>
      <c r="CU122" s="1002">
        <f t="shared" si="125"/>
        <v>0</v>
      </c>
      <c r="CV122" s="1002">
        <f t="shared" si="125"/>
        <v>0</v>
      </c>
      <c r="CW122" s="1002">
        <f t="shared" ref="CW122:DB123" si="132">+T122-CC122</f>
        <v>0</v>
      </c>
      <c r="CX122" s="1002">
        <f t="shared" si="132"/>
        <v>0</v>
      </c>
      <c r="CY122" s="1002">
        <f t="shared" si="132"/>
        <v>0</v>
      </c>
      <c r="CZ122" s="1002">
        <f t="shared" si="132"/>
        <v>0</v>
      </c>
      <c r="DA122" s="1002">
        <f t="shared" si="132"/>
        <v>0</v>
      </c>
      <c r="DB122" s="1002">
        <f t="shared" si="132"/>
        <v>0</v>
      </c>
      <c r="DF122" s="1082"/>
      <c r="DG122" s="1082"/>
      <c r="DH122" s="1080"/>
    </row>
    <row r="123" spans="1:112" ht="75.75" hidden="1" customHeight="1" x14ac:dyDescent="0.25">
      <c r="A123" s="1496"/>
      <c r="B123" s="1041" t="s">
        <v>4395</v>
      </c>
      <c r="C123" s="852" t="s">
        <v>4450</v>
      </c>
      <c r="D123" s="1008" t="s">
        <v>4449</v>
      </c>
      <c r="E123" s="991">
        <v>310</v>
      </c>
      <c r="F123" s="1061" t="s">
        <v>4566</v>
      </c>
      <c r="G123" s="1002">
        <f t="shared" si="116"/>
        <v>268168096</v>
      </c>
      <c r="H123" s="1002"/>
      <c r="I123" s="1002"/>
      <c r="J123" s="1002"/>
      <c r="K123" s="1002">
        <v>243168096</v>
      </c>
      <c r="L123" s="1002"/>
      <c r="M123" s="1002"/>
      <c r="N123" s="1002"/>
      <c r="O123" s="1002"/>
      <c r="P123" s="1002"/>
      <c r="Q123" s="1002"/>
      <c r="R123" s="1002"/>
      <c r="S123" s="1002"/>
      <c r="T123" s="1002"/>
      <c r="U123" s="1002"/>
      <c r="V123" s="1002"/>
      <c r="W123" s="1002"/>
      <c r="X123" s="1002"/>
      <c r="Y123" s="1002">
        <v>25000000</v>
      </c>
      <c r="AA123" s="1005">
        <f t="shared" si="92"/>
        <v>0</v>
      </c>
      <c r="AB123" s="1002">
        <f t="shared" si="117"/>
        <v>0</v>
      </c>
      <c r="AC123" s="1002"/>
      <c r="AD123" s="1002"/>
      <c r="AE123" s="1002"/>
      <c r="AF123" s="1002"/>
      <c r="AG123" s="1002"/>
      <c r="AH123" s="1002"/>
      <c r="AI123" s="1002"/>
      <c r="AJ123" s="1002"/>
      <c r="AK123" s="1002"/>
      <c r="AL123" s="1002"/>
      <c r="AM123" s="1002"/>
      <c r="AN123" s="1002"/>
      <c r="AO123" s="1002"/>
      <c r="AP123" s="1002"/>
      <c r="AQ123" s="1002"/>
      <c r="AR123" s="1002"/>
      <c r="AS123" s="1002"/>
      <c r="AT123" s="1002"/>
      <c r="AU123" s="1005">
        <f t="shared" si="94"/>
        <v>1</v>
      </c>
      <c r="AV123" s="1002">
        <f t="shared" si="118"/>
        <v>268168096</v>
      </c>
      <c r="AW123" s="1002">
        <f t="shared" si="119"/>
        <v>0</v>
      </c>
      <c r="AX123" s="1002">
        <f t="shared" si="119"/>
        <v>0</v>
      </c>
      <c r="AY123" s="1002">
        <f t="shared" si="119"/>
        <v>0</v>
      </c>
      <c r="AZ123" s="1002">
        <f t="shared" si="130"/>
        <v>243168096</v>
      </c>
      <c r="BA123" s="1002">
        <f t="shared" si="130"/>
        <v>0</v>
      </c>
      <c r="BB123" s="1002">
        <f t="shared" si="130"/>
        <v>0</v>
      </c>
      <c r="BC123" s="1002">
        <f t="shared" si="130"/>
        <v>0</v>
      </c>
      <c r="BD123" s="1002">
        <f t="shared" si="130"/>
        <v>0</v>
      </c>
      <c r="BE123" s="1002">
        <f t="shared" si="130"/>
        <v>0</v>
      </c>
      <c r="BF123" s="1002">
        <f t="shared" si="130"/>
        <v>0</v>
      </c>
      <c r="BG123" s="1002">
        <f t="shared" si="130"/>
        <v>0</v>
      </c>
      <c r="BH123" s="1002">
        <f t="shared" si="130"/>
        <v>0</v>
      </c>
      <c r="BI123" s="1002">
        <f t="shared" si="130"/>
        <v>0</v>
      </c>
      <c r="BJ123" s="1002">
        <f t="shared" si="130"/>
        <v>0</v>
      </c>
      <c r="BK123" s="1002">
        <f t="shared" si="130"/>
        <v>0</v>
      </c>
      <c r="BL123" s="1002"/>
      <c r="BM123" s="1002"/>
      <c r="BN123" s="1002">
        <f t="shared" si="121"/>
        <v>25000000</v>
      </c>
      <c r="BO123" s="1005">
        <f t="shared" si="98"/>
        <v>0</v>
      </c>
      <c r="BP123" s="1002">
        <f t="shared" si="122"/>
        <v>0</v>
      </c>
      <c r="BQ123" s="1002"/>
      <c r="BR123" s="1002"/>
      <c r="BS123" s="1002"/>
      <c r="BT123" s="1002"/>
      <c r="BU123" s="1002"/>
      <c r="BV123" s="1002"/>
      <c r="BW123" s="1002"/>
      <c r="BX123" s="1002"/>
      <c r="BY123" s="1002"/>
      <c r="BZ123" s="1002"/>
      <c r="CA123" s="1002"/>
      <c r="CB123" s="1002"/>
      <c r="CC123" s="1002"/>
      <c r="CD123" s="1002"/>
      <c r="CE123" s="1002"/>
      <c r="CF123" s="1002"/>
      <c r="CG123" s="1002"/>
      <c r="CH123" s="1002"/>
      <c r="CI123" s="1005">
        <f t="shared" si="100"/>
        <v>1</v>
      </c>
      <c r="CJ123" s="1002">
        <f t="shared" si="123"/>
        <v>268168096</v>
      </c>
      <c r="CK123" s="1002">
        <f t="shared" si="131"/>
        <v>0</v>
      </c>
      <c r="CL123" s="1002">
        <f t="shared" si="131"/>
        <v>0</v>
      </c>
      <c r="CM123" s="1002">
        <f t="shared" si="131"/>
        <v>0</v>
      </c>
      <c r="CN123" s="1002">
        <f t="shared" si="131"/>
        <v>243168096</v>
      </c>
      <c r="CO123" s="1002">
        <f t="shared" si="131"/>
        <v>0</v>
      </c>
      <c r="CP123" s="1002">
        <f>M123-BV123</f>
        <v>0</v>
      </c>
      <c r="CQ123" s="1002">
        <f t="shared" si="127"/>
        <v>0</v>
      </c>
      <c r="CR123" s="1002">
        <f t="shared" si="127"/>
        <v>0</v>
      </c>
      <c r="CS123" s="1002">
        <f t="shared" si="127"/>
        <v>0</v>
      </c>
      <c r="CT123" s="1002">
        <f t="shared" si="125"/>
        <v>0</v>
      </c>
      <c r="CU123" s="1002">
        <f t="shared" si="125"/>
        <v>0</v>
      </c>
      <c r="CV123" s="1002">
        <f t="shared" si="125"/>
        <v>0</v>
      </c>
      <c r="CW123" s="1002">
        <f t="shared" si="132"/>
        <v>0</v>
      </c>
      <c r="CX123" s="1002">
        <f t="shared" si="132"/>
        <v>0</v>
      </c>
      <c r="CY123" s="1002">
        <f t="shared" si="132"/>
        <v>0</v>
      </c>
      <c r="CZ123" s="1002">
        <f t="shared" si="132"/>
        <v>0</v>
      </c>
      <c r="DA123" s="1002">
        <f t="shared" si="132"/>
        <v>0</v>
      </c>
      <c r="DB123" s="1002">
        <f t="shared" si="132"/>
        <v>25000000</v>
      </c>
      <c r="DF123" s="1082"/>
      <c r="DG123" s="1082"/>
      <c r="DH123" s="1080"/>
    </row>
    <row r="124" spans="1:112" s="948" customFormat="1" ht="25.5" customHeight="1" thickTop="1" thickBot="1" x14ac:dyDescent="0.3">
      <c r="A124" s="1029"/>
      <c r="B124" s="1538" t="s">
        <v>4396</v>
      </c>
      <c r="C124" s="1539"/>
      <c r="D124" s="1539"/>
      <c r="E124" s="998"/>
      <c r="F124" s="999"/>
      <c r="G124" s="1003">
        <f t="shared" ref="G124:Y124" si="133">SUM(G106:G123)</f>
        <v>8324895818</v>
      </c>
      <c r="H124" s="1003">
        <f t="shared" si="133"/>
        <v>0</v>
      </c>
      <c r="I124" s="1003">
        <f t="shared" si="133"/>
        <v>6817003733</v>
      </c>
      <c r="J124" s="1003">
        <f t="shared" si="133"/>
        <v>98553232</v>
      </c>
      <c r="K124" s="1003">
        <f t="shared" si="133"/>
        <v>630168096</v>
      </c>
      <c r="L124" s="1003">
        <f t="shared" si="133"/>
        <v>0</v>
      </c>
      <c r="M124" s="1003">
        <f t="shared" si="133"/>
        <v>0</v>
      </c>
      <c r="N124" s="1003">
        <f t="shared" si="133"/>
        <v>0</v>
      </c>
      <c r="O124" s="1003">
        <f t="shared" si="133"/>
        <v>0</v>
      </c>
      <c r="P124" s="1003">
        <f t="shared" si="133"/>
        <v>0</v>
      </c>
      <c r="Q124" s="1003">
        <f t="shared" si="133"/>
        <v>140509069</v>
      </c>
      <c r="R124" s="1003">
        <f t="shared" si="133"/>
        <v>0</v>
      </c>
      <c r="S124" s="1003">
        <f t="shared" si="133"/>
        <v>390000000</v>
      </c>
      <c r="T124" s="1003">
        <f t="shared" si="133"/>
        <v>0</v>
      </c>
      <c r="U124" s="1003">
        <f t="shared" si="133"/>
        <v>28735209</v>
      </c>
      <c r="V124" s="1003">
        <f t="shared" si="133"/>
        <v>0</v>
      </c>
      <c r="W124" s="1003">
        <f t="shared" si="133"/>
        <v>0</v>
      </c>
      <c r="X124" s="1003">
        <f t="shared" si="133"/>
        <v>0</v>
      </c>
      <c r="Y124" s="1003">
        <f t="shared" si="133"/>
        <v>219926479</v>
      </c>
      <c r="AA124" s="1006">
        <f t="shared" si="92"/>
        <v>9.6654923928322492E-2</v>
      </c>
      <c r="AB124" s="1003">
        <f t="shared" ref="AB124:AT124" si="134">SUM(AB106:AB123)</f>
        <v>804642172</v>
      </c>
      <c r="AC124" s="1003">
        <f t="shared" si="134"/>
        <v>0</v>
      </c>
      <c r="AD124" s="1003">
        <f t="shared" si="134"/>
        <v>433642172</v>
      </c>
      <c r="AE124" s="1003">
        <f t="shared" si="134"/>
        <v>0</v>
      </c>
      <c r="AF124" s="1003">
        <f t="shared" si="134"/>
        <v>250000000</v>
      </c>
      <c r="AG124" s="1003">
        <f t="shared" si="134"/>
        <v>0</v>
      </c>
      <c r="AH124" s="1003">
        <f t="shared" si="134"/>
        <v>0</v>
      </c>
      <c r="AI124" s="1003">
        <f t="shared" si="134"/>
        <v>0</v>
      </c>
      <c r="AJ124" s="1003">
        <f t="shared" si="134"/>
        <v>0</v>
      </c>
      <c r="AK124" s="1003">
        <f t="shared" si="134"/>
        <v>0</v>
      </c>
      <c r="AL124" s="1003">
        <f t="shared" si="134"/>
        <v>0</v>
      </c>
      <c r="AM124" s="1003">
        <f t="shared" si="134"/>
        <v>0</v>
      </c>
      <c r="AN124" s="1003">
        <f t="shared" si="134"/>
        <v>120000000</v>
      </c>
      <c r="AO124" s="1003">
        <f t="shared" si="134"/>
        <v>0</v>
      </c>
      <c r="AP124" s="1003">
        <f t="shared" si="134"/>
        <v>0</v>
      </c>
      <c r="AQ124" s="1003">
        <f t="shared" si="134"/>
        <v>0</v>
      </c>
      <c r="AR124" s="1003">
        <f t="shared" si="134"/>
        <v>0</v>
      </c>
      <c r="AS124" s="1003">
        <f t="shared" si="134"/>
        <v>0</v>
      </c>
      <c r="AT124" s="1003">
        <f t="shared" si="134"/>
        <v>1000000</v>
      </c>
      <c r="AU124" s="1006">
        <f t="shared" si="94"/>
        <v>0.90334507607167747</v>
      </c>
      <c r="AV124" s="1003">
        <f t="shared" ref="AV124:BN124" si="135">SUM(AV106:AV123)</f>
        <v>7520253646</v>
      </c>
      <c r="AW124" s="1003">
        <f t="shared" si="135"/>
        <v>0</v>
      </c>
      <c r="AX124" s="1003">
        <f t="shared" si="135"/>
        <v>6383361561</v>
      </c>
      <c r="AY124" s="1003">
        <f t="shared" si="135"/>
        <v>98553232</v>
      </c>
      <c r="AZ124" s="1003">
        <f t="shared" si="135"/>
        <v>380168096</v>
      </c>
      <c r="BA124" s="1003">
        <f t="shared" si="135"/>
        <v>0</v>
      </c>
      <c r="BB124" s="1003">
        <f t="shared" si="135"/>
        <v>0</v>
      </c>
      <c r="BC124" s="1003">
        <f t="shared" si="135"/>
        <v>0</v>
      </c>
      <c r="BD124" s="1003">
        <f t="shared" si="135"/>
        <v>0</v>
      </c>
      <c r="BE124" s="1003">
        <f t="shared" si="135"/>
        <v>0</v>
      </c>
      <c r="BF124" s="1003">
        <f t="shared" si="135"/>
        <v>140509069</v>
      </c>
      <c r="BG124" s="1003">
        <f t="shared" si="135"/>
        <v>0</v>
      </c>
      <c r="BH124" s="1003">
        <f t="shared" si="135"/>
        <v>270000000</v>
      </c>
      <c r="BI124" s="1003">
        <f t="shared" si="135"/>
        <v>0</v>
      </c>
      <c r="BJ124" s="1003">
        <f t="shared" si="135"/>
        <v>28735209</v>
      </c>
      <c r="BK124" s="1003">
        <f t="shared" si="135"/>
        <v>0</v>
      </c>
      <c r="BL124" s="1003">
        <f t="shared" si="135"/>
        <v>0</v>
      </c>
      <c r="BM124" s="1003">
        <f t="shared" si="135"/>
        <v>0</v>
      </c>
      <c r="BN124" s="1003">
        <f t="shared" si="135"/>
        <v>218926479</v>
      </c>
      <c r="BO124" s="1006">
        <f t="shared" si="98"/>
        <v>3.6756360042174405E-2</v>
      </c>
      <c r="BP124" s="1003">
        <f t="shared" ref="BP124:CH124" si="136">SUM(BP106:BP123)</f>
        <v>305992868</v>
      </c>
      <c r="BQ124" s="1003">
        <f t="shared" si="136"/>
        <v>0</v>
      </c>
      <c r="BR124" s="1003">
        <f t="shared" si="136"/>
        <v>0</v>
      </c>
      <c r="BS124" s="1003">
        <f t="shared" si="136"/>
        <v>0</v>
      </c>
      <c r="BT124" s="1003">
        <f t="shared" si="136"/>
        <v>190708483</v>
      </c>
      <c r="BU124" s="1003">
        <f t="shared" si="136"/>
        <v>0</v>
      </c>
      <c r="BV124" s="1003">
        <f t="shared" si="136"/>
        <v>0</v>
      </c>
      <c r="BW124" s="1003">
        <f t="shared" si="136"/>
        <v>0</v>
      </c>
      <c r="BX124" s="1003">
        <f t="shared" si="136"/>
        <v>0</v>
      </c>
      <c r="BY124" s="1003">
        <f t="shared" si="136"/>
        <v>0</v>
      </c>
      <c r="BZ124" s="1003">
        <f t="shared" si="136"/>
        <v>0</v>
      </c>
      <c r="CA124" s="1003">
        <f t="shared" si="136"/>
        <v>0</v>
      </c>
      <c r="CB124" s="1003">
        <f t="shared" si="136"/>
        <v>115284385</v>
      </c>
      <c r="CC124" s="1003">
        <f t="shared" si="136"/>
        <v>0</v>
      </c>
      <c r="CD124" s="1003">
        <f t="shared" si="136"/>
        <v>0</v>
      </c>
      <c r="CE124" s="1003">
        <f t="shared" si="136"/>
        <v>0</v>
      </c>
      <c r="CF124" s="1003">
        <f t="shared" si="136"/>
        <v>0</v>
      </c>
      <c r="CG124" s="1003">
        <f t="shared" si="136"/>
        <v>0</v>
      </c>
      <c r="CH124" s="1003">
        <f t="shared" si="136"/>
        <v>0</v>
      </c>
      <c r="CI124" s="1006">
        <f t="shared" si="100"/>
        <v>0.96324363995782558</v>
      </c>
      <c r="CJ124" s="1003">
        <f t="shared" ref="CJ124:DB124" si="137">SUM(CJ106:CJ123)</f>
        <v>8018902950</v>
      </c>
      <c r="CK124" s="1003">
        <f t="shared" si="137"/>
        <v>0</v>
      </c>
      <c r="CL124" s="1003">
        <f t="shared" si="137"/>
        <v>6817003733</v>
      </c>
      <c r="CM124" s="1003">
        <f t="shared" si="137"/>
        <v>98553232</v>
      </c>
      <c r="CN124" s="1003">
        <f t="shared" si="137"/>
        <v>439459613</v>
      </c>
      <c r="CO124" s="1003">
        <f t="shared" si="137"/>
        <v>0</v>
      </c>
      <c r="CP124" s="1003">
        <f t="shared" si="137"/>
        <v>0</v>
      </c>
      <c r="CQ124" s="1003">
        <f t="shared" si="137"/>
        <v>0</v>
      </c>
      <c r="CR124" s="1003">
        <f t="shared" si="137"/>
        <v>0</v>
      </c>
      <c r="CS124" s="1003">
        <f t="shared" si="137"/>
        <v>0</v>
      </c>
      <c r="CT124" s="1003">
        <f t="shared" si="137"/>
        <v>140509069</v>
      </c>
      <c r="CU124" s="1003">
        <f t="shared" si="137"/>
        <v>0</v>
      </c>
      <c r="CV124" s="1003">
        <f t="shared" si="137"/>
        <v>274715615</v>
      </c>
      <c r="CW124" s="1003">
        <f t="shared" si="137"/>
        <v>0</v>
      </c>
      <c r="CX124" s="1003">
        <f t="shared" si="137"/>
        <v>28735209</v>
      </c>
      <c r="CY124" s="1003">
        <f t="shared" si="137"/>
        <v>0</v>
      </c>
      <c r="CZ124" s="1003">
        <f t="shared" si="137"/>
        <v>0</v>
      </c>
      <c r="DA124" s="1003">
        <f t="shared" si="137"/>
        <v>0</v>
      </c>
      <c r="DB124" s="1003">
        <f t="shared" si="137"/>
        <v>219926479</v>
      </c>
      <c r="DD124" s="948" t="s">
        <v>4623</v>
      </c>
      <c r="DF124" s="1082">
        <v>8324895818</v>
      </c>
      <c r="DG124" s="1082">
        <v>305992868</v>
      </c>
      <c r="DH124" s="1080">
        <v>3.6756360042174398E-2</v>
      </c>
    </row>
    <row r="125" spans="1:112" ht="5.25" customHeight="1" thickTop="1" x14ac:dyDescent="0.25">
      <c r="C125" s="963"/>
      <c r="D125" s="963"/>
      <c r="E125" s="963"/>
      <c r="F125" s="963"/>
      <c r="G125" s="989"/>
      <c r="H125" s="989"/>
      <c r="I125" s="990"/>
      <c r="J125" s="989"/>
      <c r="K125" s="686"/>
      <c r="L125" s="686"/>
      <c r="M125" s="686"/>
      <c r="N125" s="686"/>
      <c r="O125" s="686"/>
      <c r="P125" s="686"/>
      <c r="Q125" s="686"/>
      <c r="R125" s="686"/>
      <c r="S125" s="686"/>
      <c r="T125" s="686"/>
      <c r="U125" s="686"/>
      <c r="V125" s="686"/>
      <c r="W125" s="686"/>
      <c r="X125" s="686"/>
      <c r="Y125" s="686"/>
      <c r="AA125" s="1000"/>
      <c r="AB125" s="875"/>
      <c r="AC125" s="875"/>
      <c r="AD125" s="875"/>
      <c r="AE125" s="875"/>
      <c r="AF125" s="875"/>
      <c r="AG125" s="875"/>
      <c r="AH125" s="875"/>
      <c r="AI125" s="875"/>
      <c r="AJ125" s="875"/>
      <c r="AK125" s="875"/>
      <c r="AL125" s="875"/>
      <c r="AM125" s="875"/>
      <c r="AN125" s="875"/>
      <c r="AO125" s="875"/>
      <c r="AP125" s="875"/>
      <c r="AQ125" s="875"/>
      <c r="AR125" s="875"/>
      <c r="AS125" s="875"/>
      <c r="AT125" s="875"/>
      <c r="AU125" s="1000"/>
      <c r="AV125" s="875"/>
      <c r="AW125" s="875"/>
      <c r="AX125" s="875"/>
      <c r="AY125" s="875"/>
      <c r="AZ125" s="875"/>
      <c r="BA125" s="875"/>
      <c r="BB125" s="875"/>
      <c r="BC125" s="875"/>
      <c r="BD125" s="875"/>
      <c r="BE125" s="875"/>
      <c r="BF125" s="875"/>
      <c r="BG125" s="875"/>
      <c r="BH125" s="875"/>
      <c r="BI125" s="875"/>
      <c r="BJ125" s="875"/>
      <c r="BK125" s="875"/>
      <c r="BL125" s="875"/>
      <c r="BM125" s="875"/>
      <c r="BN125" s="875"/>
      <c r="BO125" s="1000"/>
      <c r="BP125" s="1021"/>
      <c r="BQ125" s="875"/>
      <c r="BR125" s="875"/>
      <c r="BS125" s="875"/>
      <c r="BT125" s="875"/>
      <c r="BU125" s="875"/>
      <c r="BV125" s="875"/>
      <c r="BW125" s="875"/>
      <c r="BX125" s="875"/>
      <c r="BY125" s="875"/>
      <c r="BZ125" s="875"/>
      <c r="CA125" s="875"/>
      <c r="CB125" s="875"/>
      <c r="CC125" s="875"/>
      <c r="CD125" s="875"/>
      <c r="CE125" s="875"/>
      <c r="CF125" s="875"/>
      <c r="CG125" s="875"/>
      <c r="CH125" s="875"/>
      <c r="CI125" s="1000"/>
      <c r="CJ125" s="875"/>
      <c r="CK125" s="875"/>
      <c r="CL125" s="875"/>
      <c r="CM125" s="875"/>
      <c r="CN125" s="875"/>
      <c r="CO125" s="875"/>
      <c r="CP125" s="875"/>
      <c r="CQ125" s="875"/>
      <c r="CR125" s="875"/>
      <c r="CS125" s="875"/>
      <c r="CT125" s="875"/>
      <c r="CU125" s="875"/>
      <c r="CV125" s="875"/>
      <c r="CW125" s="875"/>
      <c r="CX125" s="875"/>
      <c r="CY125" s="875"/>
      <c r="CZ125" s="875"/>
      <c r="DA125" s="875"/>
      <c r="DB125" s="875"/>
      <c r="DF125" s="1083"/>
      <c r="DG125" s="1083"/>
      <c r="DH125" s="1083"/>
    </row>
    <row r="126" spans="1:112" ht="19.5" customHeight="1" thickBot="1" x14ac:dyDescent="0.3">
      <c r="C126" s="1181" t="s">
        <v>622</v>
      </c>
      <c r="D126" s="1196"/>
      <c r="E126" s="1214"/>
      <c r="F126" s="242"/>
      <c r="G126" s="875">
        <f>G19+G56+G89+G105+G124</f>
        <v>17602623177</v>
      </c>
      <c r="H126" s="875">
        <f>H19+H56+H89+H105+H124</f>
        <v>200000000</v>
      </c>
      <c r="I126" s="875">
        <f>I19+I56+I89+I105+I124</f>
        <v>8727003733</v>
      </c>
      <c r="J126" s="875">
        <f>J19+J56+J89+J105+J124</f>
        <v>98553232</v>
      </c>
      <c r="K126" s="875">
        <f>K19+K56+K89+K105+K124</f>
        <v>2601016897</v>
      </c>
      <c r="L126" s="875">
        <f>L19+L56+L89+L105+L124</f>
        <v>0</v>
      </c>
      <c r="M126" s="875">
        <f>M19+M56+M89+M105+M124</f>
        <v>0</v>
      </c>
      <c r="N126" s="875">
        <f>N19+N56+N89+N105+N124</f>
        <v>0</v>
      </c>
      <c r="O126" s="875">
        <f>O19+O56+O89+O105+O124</f>
        <v>0</v>
      </c>
      <c r="P126" s="875">
        <f>P19+P56+P89+P105+P124</f>
        <v>0</v>
      </c>
      <c r="Q126" s="875">
        <f>Q19+Q56+Q89+Q105+Q124</f>
        <v>140509069</v>
      </c>
      <c r="R126" s="875">
        <f>R19+R56+R89+R105+R124</f>
        <v>1500000000</v>
      </c>
      <c r="S126" s="875">
        <f>S19+S56+S89+S105+S124</f>
        <v>1142029623</v>
      </c>
      <c r="T126" s="875">
        <f>T19+T56+T89+T105+T124</f>
        <v>0</v>
      </c>
      <c r="U126" s="875">
        <f>U19+U56+U89+U105+U124</f>
        <v>1104833768</v>
      </c>
      <c r="V126" s="875">
        <f>V19+V56+V89+V105+V124</f>
        <v>1262551657</v>
      </c>
      <c r="W126" s="875">
        <f>W19+W56+W89+W105+W124</f>
        <v>0</v>
      </c>
      <c r="X126" s="875">
        <f>X19+X56+X89+X105+X124</f>
        <v>0</v>
      </c>
      <c r="Y126" s="875">
        <f>Y19+Y56+Y89+Y105+Y124</f>
        <v>826125198</v>
      </c>
      <c r="AA126" s="238">
        <f>+AB126/G126</f>
        <v>0.26671135380176525</v>
      </c>
      <c r="AB126" s="875">
        <f>AB19+AB56+AB89+AB105+AB124</f>
        <v>4694819458</v>
      </c>
      <c r="AC126" s="875">
        <f>AC19+AC56+AC89+AC105+AC124</f>
        <v>200000000</v>
      </c>
      <c r="AD126" s="875">
        <f>AD19+AD56+AD89+AD105+AD124</f>
        <v>1228431668</v>
      </c>
      <c r="AE126" s="875">
        <f>AE19+AE56+AE89+AE105+AE124</f>
        <v>0</v>
      </c>
      <c r="AF126" s="875">
        <f>AF19+AF56+AF89+AF105+AF124</f>
        <v>1268030827</v>
      </c>
      <c r="AG126" s="875">
        <f>AG19+AG56+AG89+AG105+AG124</f>
        <v>0</v>
      </c>
      <c r="AH126" s="875">
        <f>AH19+AH56+AH89+AH105+AH124</f>
        <v>0</v>
      </c>
      <c r="AI126" s="875">
        <f>AI19+AI56+AI89+AI105+AI124</f>
        <v>0</v>
      </c>
      <c r="AJ126" s="875">
        <f>AJ19+AJ56+AJ89+AJ105+AJ124</f>
        <v>0</v>
      </c>
      <c r="AK126" s="875">
        <f>AK19+AK56+AK89+AK105+AK124</f>
        <v>0</v>
      </c>
      <c r="AL126" s="875">
        <f>AL19+AL56+AL89+AL105+AL124</f>
        <v>0</v>
      </c>
      <c r="AM126" s="875">
        <f>AM19+AM56+AM89+AM105+AM124</f>
        <v>450670855</v>
      </c>
      <c r="AN126" s="875">
        <f>AN19+AN56+AN89+AN105+AN124</f>
        <v>506089999</v>
      </c>
      <c r="AO126" s="875">
        <f>AO19+AO56+AO89+AO105+AO124</f>
        <v>0</v>
      </c>
      <c r="AP126" s="875">
        <f>AP19+AP56+AP89+AP105+AP124</f>
        <v>292365444</v>
      </c>
      <c r="AQ126" s="875">
        <f>AQ19+AQ56+AQ89+AQ105+AQ124</f>
        <v>512800534</v>
      </c>
      <c r="AR126" s="875">
        <f>AR19+AR56+AR89+AR105+AR124</f>
        <v>0</v>
      </c>
      <c r="AS126" s="875">
        <f>AS19+AS56+AS89+AS105+AS124</f>
        <v>0</v>
      </c>
      <c r="AT126" s="875">
        <f>AT19+AT56+AT89+AT105+AT124</f>
        <v>236430131</v>
      </c>
      <c r="AU126" s="950">
        <f>1-AA126</f>
        <v>0.73328864619823475</v>
      </c>
      <c r="AV126" s="875">
        <f>AV19+AV56+AV89+AV105+AV124</f>
        <v>12907803719</v>
      </c>
      <c r="AW126" s="875">
        <f>AW19+AW56+AW89+AW105+AW124</f>
        <v>0</v>
      </c>
      <c r="AX126" s="875">
        <f>AX19+AX56+AX89+AX105+AX124</f>
        <v>7498572065</v>
      </c>
      <c r="AY126" s="875">
        <f>AY19+AY56+AY89+AY105+AY124</f>
        <v>98553232</v>
      </c>
      <c r="AZ126" s="875">
        <f>AZ19+AZ56+AZ89+AZ105+AZ124</f>
        <v>1332986070</v>
      </c>
      <c r="BA126" s="875">
        <f>BA19+BA56+BA89+BA105+BA124</f>
        <v>0</v>
      </c>
      <c r="BB126" s="875">
        <f>BB19+BB56+BB89+BB105+BB124</f>
        <v>0</v>
      </c>
      <c r="BC126" s="875">
        <f>BC19+BC56+BC89+BC105+BC124</f>
        <v>0</v>
      </c>
      <c r="BD126" s="875">
        <f>BD19+BD56+BD89+BD105+BD124</f>
        <v>0</v>
      </c>
      <c r="BE126" s="875">
        <f>BE19+BE56+BE89+BE105+BE124</f>
        <v>0</v>
      </c>
      <c r="BF126" s="875">
        <f>BF19+BF56+BF89+BF105+BF124</f>
        <v>140509069</v>
      </c>
      <c r="BG126" s="875">
        <f>BG19+BG56+BG89+BG105+BG124</f>
        <v>1049329145</v>
      </c>
      <c r="BH126" s="875">
        <f>BH19+BH56+BH89+BH105+BH124</f>
        <v>635939624</v>
      </c>
      <c r="BI126" s="875">
        <f>BI19+BI56+BI89+BI105+BI124</f>
        <v>0</v>
      </c>
      <c r="BJ126" s="875">
        <f>BJ19+BJ56+BJ89+BJ105+BJ124</f>
        <v>812468324</v>
      </c>
      <c r="BK126" s="875">
        <f>BK19+BK56+BK89+BK105+BK124</f>
        <v>749751123</v>
      </c>
      <c r="BL126" s="875">
        <f>BL19+BL56+BL89+BL105+BL124</f>
        <v>0</v>
      </c>
      <c r="BM126" s="875">
        <f>BM19+BM56+BM89+BM105+BM124</f>
        <v>0</v>
      </c>
      <c r="BN126" s="875">
        <f>BN19+BN56+BN89+BN105+BN124</f>
        <v>589695067</v>
      </c>
      <c r="BO126" s="950">
        <f>+BP126/G126</f>
        <v>7.193905585927661E-2</v>
      </c>
      <c r="BP126" s="875">
        <f>BP19+BP56+BP89+BP105+BP124</f>
        <v>1266316092</v>
      </c>
      <c r="BQ126" s="875">
        <f>BQ19+BQ56+BQ89+BQ105+BQ124</f>
        <v>0</v>
      </c>
      <c r="BR126" s="875">
        <f>BR19+BR56+BR89+BR105+BR124</f>
        <v>303812128</v>
      </c>
      <c r="BS126" s="875">
        <f>BS19+BS56+BS89+BS105+BS124</f>
        <v>0</v>
      </c>
      <c r="BT126" s="875">
        <f>BT19+BT56+BT89+BT105+BT124</f>
        <v>414920050</v>
      </c>
      <c r="BU126" s="875">
        <f>BU19+BU56+BU89+BU105+BU124</f>
        <v>0</v>
      </c>
      <c r="BV126" s="875">
        <f>BV19+BV56+BV89+BV105+BV124</f>
        <v>0</v>
      </c>
      <c r="BW126" s="875">
        <f>BW19+BW56+BW89+BW105+BW124</f>
        <v>0</v>
      </c>
      <c r="BX126" s="875">
        <f>BX19+BX56+BX89+BX105+BX124</f>
        <v>0</v>
      </c>
      <c r="BY126" s="875">
        <f>BY19+BY56+BY89+BY105+BY124</f>
        <v>0</v>
      </c>
      <c r="BZ126" s="875">
        <f>BZ19+BZ56+BZ89+BZ105+BZ124</f>
        <v>0</v>
      </c>
      <c r="CA126" s="875">
        <f>CA19+CA56+CA89+CA105+CA124</f>
        <v>167835046</v>
      </c>
      <c r="CB126" s="875">
        <f>CB19+CB56+CB89+CB105+CB124</f>
        <v>156363852</v>
      </c>
      <c r="CC126" s="875">
        <f>CC19+CC56+CC89+CC105+CC124</f>
        <v>0</v>
      </c>
      <c r="CD126" s="875">
        <f>CD19+CD56+CD89+CD105+CD124</f>
        <v>24450413</v>
      </c>
      <c r="CE126" s="875">
        <f>CE19+CE56+CE89+CE105+CE124</f>
        <v>32981961</v>
      </c>
      <c r="CF126" s="875">
        <f>CF19+CF56+CF89+CF105+CF124</f>
        <v>0</v>
      </c>
      <c r="CG126" s="875">
        <f>CG19+CG56+CG89+CG105+CG124</f>
        <v>0</v>
      </c>
      <c r="CH126" s="875">
        <f>CH19+CH56+CH89+CH105+CH124</f>
        <v>165952642</v>
      </c>
      <c r="CI126" s="1005">
        <f>1-BO126</f>
        <v>0.92806094414072338</v>
      </c>
      <c r="CJ126" s="875">
        <f>CJ19+CJ56+CJ89+CJ105+CJ124</f>
        <v>16336307085</v>
      </c>
      <c r="CK126" s="875">
        <f>CK19+CK56+CK89+CK105+CK124</f>
        <v>200000000</v>
      </c>
      <c r="CL126" s="875">
        <f>CL19+CL56+CL89+CL105+CL124</f>
        <v>8423191605</v>
      </c>
      <c r="CM126" s="875">
        <f>CM19+CM56+CM89+CM105+CM124</f>
        <v>98553232</v>
      </c>
      <c r="CN126" s="875">
        <f>CN19+CN56+CN89+CN105+CN124</f>
        <v>2186096847</v>
      </c>
      <c r="CO126" s="875">
        <f>CO19+CO56+CO89+CO105+CO124</f>
        <v>0</v>
      </c>
      <c r="CP126" s="875">
        <f>CP19+CP56+CP89+CP105+CP124</f>
        <v>0</v>
      </c>
      <c r="CQ126" s="875">
        <f>CQ19+CQ56+CQ89+CQ105+CQ124</f>
        <v>0</v>
      </c>
      <c r="CR126" s="875">
        <f>CR19+CR56+CR89+CR105+CR124</f>
        <v>0</v>
      </c>
      <c r="CS126" s="875">
        <f>CS19+CS56+CS89+CS105+CS124</f>
        <v>0</v>
      </c>
      <c r="CT126" s="875">
        <f>CT19+CT56+CT89+CT105+CT124</f>
        <v>140509069</v>
      </c>
      <c r="CU126" s="875">
        <f>CU19+CU56+CU89+CU105+CU124</f>
        <v>1332164954</v>
      </c>
      <c r="CV126" s="875">
        <f>CV19+CV56+CV89+CV105+CV124</f>
        <v>985665771</v>
      </c>
      <c r="CW126" s="875">
        <f>CW19+CW56+CW89+CW105+CW124</f>
        <v>0</v>
      </c>
      <c r="CX126" s="875">
        <f>CX19+CX56+CX89+CX105+CX124</f>
        <v>1080383355</v>
      </c>
      <c r="CY126" s="875">
        <f>CY19+CY56+CY89+CY105+CY124</f>
        <v>1229569696</v>
      </c>
      <c r="CZ126" s="875">
        <f>CZ19+CZ56+CZ89+CZ105+CZ124</f>
        <v>0</v>
      </c>
      <c r="DA126" s="875">
        <f>DA19+DA56+DA89+DA105+DA124</f>
        <v>0</v>
      </c>
      <c r="DB126" s="875">
        <f>DB19+DB56+DB89+DB105+DB124</f>
        <v>660172556</v>
      </c>
      <c r="DD126" t="s">
        <v>4631</v>
      </c>
      <c r="DF126" s="1084">
        <f>SUM(DF19:DF124)</f>
        <v>17602623177</v>
      </c>
      <c r="DG126" s="1084">
        <f>SUM(DG19:DG124)</f>
        <v>1266316092</v>
      </c>
      <c r="DH126" s="1081">
        <v>7.1939055859276596E-2</v>
      </c>
    </row>
    <row r="127" spans="1:112" ht="15" customHeight="1" thickTop="1" x14ac:dyDescent="0.25">
      <c r="C127" s="118"/>
      <c r="D127" s="118"/>
      <c r="E127" s="123"/>
      <c r="F127" s="123"/>
      <c r="G127" s="961"/>
      <c r="H127" s="961"/>
      <c r="I127" s="978"/>
      <c r="J127" s="961"/>
      <c r="K127" s="122"/>
      <c r="L127" s="122"/>
      <c r="M127" s="122"/>
      <c r="N127" s="122"/>
      <c r="O127" s="122"/>
      <c r="P127" s="122"/>
      <c r="Q127" s="122"/>
      <c r="R127" s="122"/>
      <c r="S127" s="122"/>
      <c r="T127" s="122"/>
      <c r="U127" s="122"/>
      <c r="V127" s="122"/>
      <c r="W127" s="122"/>
      <c r="X127" s="122"/>
      <c r="Y127" s="122"/>
      <c r="AA127" s="239"/>
      <c r="AB127" s="148"/>
      <c r="AC127" s="148"/>
      <c r="AD127" s="148"/>
      <c r="AE127" s="148"/>
      <c r="AF127" s="122"/>
      <c r="AG127" s="122"/>
      <c r="AH127" s="122"/>
      <c r="AI127" s="122"/>
      <c r="AJ127" s="122"/>
      <c r="AK127" s="122"/>
      <c r="AL127" s="122"/>
      <c r="AM127" s="122"/>
      <c r="AN127" s="122"/>
      <c r="AO127" s="122"/>
      <c r="AP127" s="122"/>
      <c r="AQ127" s="122"/>
      <c r="AR127" s="122"/>
      <c r="AS127" s="122"/>
      <c r="AT127" s="122"/>
      <c r="AU127" s="239"/>
      <c r="AV127" s="148"/>
      <c r="AW127" s="148"/>
      <c r="AX127" s="148"/>
      <c r="AY127" s="148"/>
      <c r="AZ127" s="207"/>
      <c r="BA127" s="207"/>
      <c r="BB127" s="207"/>
      <c r="BC127" s="207"/>
      <c r="BD127" s="207"/>
      <c r="BE127" s="207"/>
      <c r="BF127" s="207"/>
      <c r="BG127" s="207"/>
      <c r="BH127" s="207"/>
      <c r="BI127" s="207"/>
      <c r="BJ127" s="207"/>
      <c r="BK127" s="207"/>
      <c r="BL127" s="207"/>
      <c r="BM127" s="207"/>
      <c r="BN127" s="207"/>
      <c r="BO127" s="239"/>
      <c r="BP127" s="1022"/>
      <c r="BQ127" s="169"/>
      <c r="BR127" s="169"/>
      <c r="BS127" s="169"/>
      <c r="BT127" s="122"/>
      <c r="BU127" s="122"/>
      <c r="BV127" s="122"/>
      <c r="BW127" s="122"/>
      <c r="BX127" s="122"/>
      <c r="BY127" s="122"/>
      <c r="BZ127" s="122"/>
      <c r="CA127" s="122"/>
      <c r="CB127" s="122"/>
      <c r="CC127" s="122"/>
      <c r="CD127" s="122"/>
      <c r="CE127" s="122"/>
      <c r="CF127" s="122"/>
      <c r="CG127" s="122"/>
      <c r="CH127" s="122"/>
      <c r="CI127" s="1005"/>
      <c r="CJ127" s="1018"/>
      <c r="CK127" s="148"/>
      <c r="CL127" s="148"/>
      <c r="CM127" s="148"/>
      <c r="CN127" s="207"/>
      <c r="CO127" s="207"/>
      <c r="CP127" s="207"/>
      <c r="CQ127" s="207"/>
      <c r="CR127" s="207"/>
      <c r="CS127" s="207"/>
      <c r="CT127" s="207"/>
      <c r="CU127" s="207"/>
      <c r="CV127" s="207"/>
      <c r="CW127" s="207"/>
      <c r="CX127" s="207"/>
      <c r="CY127" s="207"/>
      <c r="CZ127" s="207"/>
      <c r="DA127" s="207"/>
      <c r="DB127" s="207"/>
      <c r="DF127" s="1079" t="s">
        <v>4627</v>
      </c>
      <c r="DG127" s="1079" t="s">
        <v>4628</v>
      </c>
      <c r="DH127" s="975" t="s">
        <v>4629</v>
      </c>
    </row>
    <row r="128" spans="1:112" ht="16.5" customHeight="1" x14ac:dyDescent="0.25">
      <c r="C128" s="1024"/>
      <c r="D128" s="1060" t="s">
        <v>3753</v>
      </c>
      <c r="E128" s="239">
        <v>111</v>
      </c>
      <c r="F128" s="133"/>
      <c r="G128" s="951">
        <f>SUMIF($E$4:$E$123,"111",$G$4:$G$123)</f>
        <v>3514066034</v>
      </c>
      <c r="H128" s="216">
        <f>SUMIF($E$4:$E$124,"111",$H$4:$H$124)</f>
        <v>0</v>
      </c>
      <c r="I128" s="216">
        <f>SUMIF($E$4:$E$124,"111",$I$4:$I$124)</f>
        <v>3247003733</v>
      </c>
      <c r="J128" s="951">
        <f>SUMIF($E$4:$E$123,"111",$J$4:$J$123)</f>
        <v>98553232</v>
      </c>
      <c r="K128" s="133">
        <f>SUMIF($E$4:$E$124,"111",$K$4:$K$124)</f>
        <v>0</v>
      </c>
      <c r="L128" s="133">
        <f>SUMIF($E$4:$E$123,"111",$L$4:$L$123)</f>
        <v>0</v>
      </c>
      <c r="M128" s="133">
        <f>SUMIF($E$4:$E$123,"111",$M$4:$M$123)</f>
        <v>0</v>
      </c>
      <c r="N128" s="133">
        <f>SUMIF($E$4:$E$123,"111",$N$4:$N$123)</f>
        <v>0</v>
      </c>
      <c r="O128" s="133">
        <f>SUMIF($E$4:$E$123,"111",$O$4:$O$123)</f>
        <v>0</v>
      </c>
      <c r="P128" s="133">
        <f>SUMIF($E$4:$E$123,"111",$P$4:$P$123)</f>
        <v>0</v>
      </c>
      <c r="Q128" s="133">
        <f>SUMIF($E$4:$E$123,"111",$Q$4:$Q$123)</f>
        <v>140509069</v>
      </c>
      <c r="R128" s="133">
        <f>SUMIF($E$4:$E$123,"111",$R$4:$R$123)</f>
        <v>0</v>
      </c>
      <c r="S128" s="133">
        <f>SUMIF($E$4:$E$123,"111",$S$4:$S$123)</f>
        <v>0</v>
      </c>
      <c r="T128" s="133">
        <f>SUMIF($E$4:$E$123,"111",$T$4:$T$123)</f>
        <v>0</v>
      </c>
      <c r="U128" s="133">
        <f>SUMIF($E$4:$E$123,"111",$U$4:$U$123)</f>
        <v>0</v>
      </c>
      <c r="V128" s="133">
        <f>SUMIF($E$4:$E$123,"111",$V$4:$V$123)</f>
        <v>0</v>
      </c>
      <c r="W128" s="133">
        <f>SUMIF($E$4:$E$123,"111",$W$4:$W$123)</f>
        <v>0</v>
      </c>
      <c r="X128" s="133">
        <f>SUMIF($E$4:$E$123,"111",$X$4:$X$123)</f>
        <v>0</v>
      </c>
      <c r="Y128" s="133">
        <f>SUMIF($E$4:$E$123,"111",$Y$4:$Y$123)</f>
        <v>28000000</v>
      </c>
      <c r="AA128" s="946">
        <f t="shared" ref="AA128:AA136" si="138">+AB128/G128</f>
        <v>3.830220909275036E-2</v>
      </c>
      <c r="AB128" s="218">
        <f t="shared" ref="AB128:AB133" si="139">SUM(AC128:AT128)</f>
        <v>134596492</v>
      </c>
      <c r="AC128" s="951">
        <f>SUMIF($E$4:$E$123,"111",$AC$4:$AC$123)</f>
        <v>0</v>
      </c>
      <c r="AD128" s="951">
        <f>SUMIF($E$4:$E$123,"111",$AD$4:$AD$123)</f>
        <v>134596492</v>
      </c>
      <c r="AE128" s="951">
        <f>SUMIF($E$4:$E$123,"111",$AE$4:$AE$123)</f>
        <v>0</v>
      </c>
      <c r="AF128" s="951">
        <f>SUMIF($E$4:$E$123,"111",$AF$4:$AF$123)</f>
        <v>0</v>
      </c>
      <c r="AG128" s="951">
        <f>SUMIF($E$4:$E$123,"111",$AG$4:$AG$123)</f>
        <v>0</v>
      </c>
      <c r="AH128" s="951">
        <f>SUMIF($E$4:$E$123,"111",$AH$4:$AH$123)</f>
        <v>0</v>
      </c>
      <c r="AI128" s="951">
        <f>SUMIF($E$4:$E$123,"111",$AI$4:$AI$123)</f>
        <v>0</v>
      </c>
      <c r="AJ128" s="951">
        <f>SUMIF($E$4:$E$123,"111",$AJ$4:$AJ$123)</f>
        <v>0</v>
      </c>
      <c r="AK128" s="951">
        <f>SUMIF($E$4:$E$123,"111",$AK$4:$AK$123)</f>
        <v>0</v>
      </c>
      <c r="AL128" s="951">
        <f>SUMIF($E$4:$E$123,"111",$AL$4:$AL$123)</f>
        <v>0</v>
      </c>
      <c r="AM128" s="951">
        <f>SUMIF($E$4:$E$123,"111",$AM$4:$AM$123)</f>
        <v>0</v>
      </c>
      <c r="AN128" s="951">
        <f>SUMIF($E$4:$E$123,"111",$AN$4:$AN$123)</f>
        <v>0</v>
      </c>
      <c r="AO128" s="951">
        <f>SUMIF($E$4:$E$123,"111",$AO$4:$AO$123)</f>
        <v>0</v>
      </c>
      <c r="AP128" s="951">
        <f>SUMIF($E$4:$E$123,"111",$AP$4:$AP$123)</f>
        <v>0</v>
      </c>
      <c r="AQ128" s="951">
        <f>SUMIF($E$4:$E$123,"111",$AP$4:$AP$123)</f>
        <v>0</v>
      </c>
      <c r="AR128" s="951">
        <f>SUMIF($E$4:$E$123,"111",$AR$4:$AR$123)</f>
        <v>0</v>
      </c>
      <c r="AS128" s="951">
        <f>SUMIF($E$4:$E$123,"111",$AS$4:$AS$123)</f>
        <v>0</v>
      </c>
      <c r="AT128" s="951">
        <f>SUMIF($E$4:$E$123,"111",$AT$4:$AT$123)</f>
        <v>0</v>
      </c>
      <c r="AU128" s="950">
        <f t="shared" ref="AU128:AU136" si="140">1-AA128</f>
        <v>0.96169779090724961</v>
      </c>
      <c r="AV128" s="149">
        <f t="shared" ref="AV128:AV133" si="141">SUM(AW128:BN128)</f>
        <v>3379469542</v>
      </c>
      <c r="AW128" s="953">
        <f>SUMIF($E$4:$E$123,"111",$AW$4:$AW$123)</f>
        <v>0</v>
      </c>
      <c r="AX128" s="953">
        <f>SUMIF($E$4:$E$123,"111",$AX$4:$AX$123)</f>
        <v>3112407241</v>
      </c>
      <c r="AY128" s="953">
        <f>SUMIF($E$4:$E$123,"111",$AY$4:$AY$123)</f>
        <v>98553232</v>
      </c>
      <c r="AZ128" s="953">
        <f>SUMIF($E$4:$E$123,"111",$AZ$4:$AZ$123)</f>
        <v>0</v>
      </c>
      <c r="BA128" s="953">
        <f>SUMIF($E$4:$E$123,"111",$BA$4:$BA$123)</f>
        <v>0</v>
      </c>
      <c r="BB128" s="953">
        <f>SUMIF($E$4:$E$123,"111",$BB$4:$BB$123)</f>
        <v>0</v>
      </c>
      <c r="BC128" s="953">
        <f>SUMIF($E$4:$E$124,"111",$BC$4:$BC$124)</f>
        <v>0</v>
      </c>
      <c r="BD128" s="953">
        <f>SUMIF($E$4:$E$123,"111",$BD$4:$BD$123)</f>
        <v>0</v>
      </c>
      <c r="BE128" s="953">
        <f>SUMIF($E$4:$E$123,"111",$BE$4:$BE$123)</f>
        <v>0</v>
      </c>
      <c r="BF128" s="953">
        <f>SUMIF($E$4:$E$123,"111",$BF$4:$BF$123)</f>
        <v>140509069</v>
      </c>
      <c r="BG128" s="953">
        <f>SUMIF($E$4:$E$123,"111",$BG$4:$BG$123)</f>
        <v>0</v>
      </c>
      <c r="BH128" s="953">
        <f>SUMIF($E$4:$E$123,"111",$BH$4:$BH$123)</f>
        <v>0</v>
      </c>
      <c r="BI128" s="953">
        <f>SUMIF($E$4:$E$123,"111",$BI$4:$BI$123)</f>
        <v>0</v>
      </c>
      <c r="BJ128" s="953">
        <f>SUMIF($E$4:$E$123,"111",$BJ$4:$BJ$123)</f>
        <v>0</v>
      </c>
      <c r="BK128" s="953">
        <f>SUMIF($E$4:$E$123,"111",$BK$4:$BK$123)</f>
        <v>0</v>
      </c>
      <c r="BL128" s="953">
        <f>SUMIF($E$4:$E$123,"111",$BL$4:$BL$123)</f>
        <v>0</v>
      </c>
      <c r="BM128" s="953">
        <f>SUMIF($E$4:$E$123,"111",$BM$4:$BM$123)</f>
        <v>0</v>
      </c>
      <c r="BN128" s="956">
        <f>SUMIF($E$4:$E$123,"111",$BN$4:$BN$123)</f>
        <v>28000000</v>
      </c>
      <c r="BO128" s="959">
        <f t="shared" ref="BO128:BO136" si="142">+BP128/G128</f>
        <v>0</v>
      </c>
      <c r="BP128" s="944">
        <f t="shared" ref="BP128:BP133" si="143">SUM(BQ128:CH128)</f>
        <v>0</v>
      </c>
      <c r="BQ128" s="951">
        <f>SUMIF($E$4:$E$123,"111",$BQ$4:$BQ$123)</f>
        <v>0</v>
      </c>
      <c r="BR128" s="951">
        <f>SUMIF($E$4:$E$123,"111",$BR$4:$BR$123)</f>
        <v>0</v>
      </c>
      <c r="BS128" s="951">
        <f>SUMIF($E$4:$E$123,"111",$BS$4:$BS$123)</f>
        <v>0</v>
      </c>
      <c r="BT128" s="951">
        <f>SUMIF($E$4:$E$123,"111",$BT$4:$BT$123)</f>
        <v>0</v>
      </c>
      <c r="BU128" s="951">
        <f>SUMIF($E$4:$E$123,"111",$BU$4:$BU$123)</f>
        <v>0</v>
      </c>
      <c r="BV128" s="951">
        <f>SUMIF($E$4:$E$123,"111",$BV$4:$BV$123)</f>
        <v>0</v>
      </c>
      <c r="BW128" s="951">
        <f>SUMIF($E$4:$E$123,"111",$BW$4:$BW$123)</f>
        <v>0</v>
      </c>
      <c r="BX128" s="951">
        <f>SUMIF($E$4:$E$123,"111",$BX$4:$BX$123)</f>
        <v>0</v>
      </c>
      <c r="BY128" s="951">
        <f>SUMIF($E$4:$E$123,"111",$BY$4:$BY$123)</f>
        <v>0</v>
      </c>
      <c r="BZ128" s="951">
        <f>SUMIF($E$4:$E$123,"111",$BZ$4:$BZ$123)</f>
        <v>0</v>
      </c>
      <c r="CA128" s="951">
        <f>SUMIF($E$4:$E$123,"111",$CA$4:$CA$123)</f>
        <v>0</v>
      </c>
      <c r="CB128" s="951">
        <f>SUMIF($E$4:$E$123,"111",$CB$4:$CB$123)</f>
        <v>0</v>
      </c>
      <c r="CC128" s="951">
        <f>SUMIF($E$4:$E$123,"111",$CC$4:$CC$123)</f>
        <v>0</v>
      </c>
      <c r="CD128" s="951">
        <f>SUMIF($E$4:$E$123,"111",$CD$4:$CD$123)</f>
        <v>0</v>
      </c>
      <c r="CE128" s="951">
        <f>SUMIF($E$4:$E$123,"111",$CE$4:$CE$123)</f>
        <v>0</v>
      </c>
      <c r="CF128" s="951">
        <f>SUMIF($E$4:$E$123,"111",$CF$4:$CF$123)</f>
        <v>0</v>
      </c>
      <c r="CG128" s="951">
        <f>SUMIF($E$4:$E$123,"111",$CG$4:$CG$123)</f>
        <v>0</v>
      </c>
      <c r="CH128" s="952">
        <f>SUMIF($E$4:$E$123,"111",$CH$4:$CH$123)</f>
        <v>0</v>
      </c>
      <c r="CI128" s="1005">
        <f t="shared" ref="CI128:CI136" si="144">1-BO128</f>
        <v>1</v>
      </c>
      <c r="CJ128" s="149">
        <f t="shared" ref="CJ128:CJ133" si="145">SUM(CK128:DB128)</f>
        <v>3514066034</v>
      </c>
      <c r="CK128" s="953">
        <f>SUMIF($E$4:$E$123,"111",$CK$4:$CK$123)</f>
        <v>0</v>
      </c>
      <c r="CL128" s="953">
        <f>SUMIF($E$4:$E$123,"111",$CL$4:$CL$123)</f>
        <v>3247003733</v>
      </c>
      <c r="CM128" s="953">
        <f>SUMIF($E$4:$E$123,"111",$CM$4:$CM$123)</f>
        <v>98553232</v>
      </c>
      <c r="CN128" s="953">
        <f>SUMIF($E$4:$E$123,"111",$CN$4:$CN$123)</f>
        <v>0</v>
      </c>
      <c r="CO128" s="953">
        <f>SUMIF($E$4:$E$123,"111",$CO$4:$CO$123)</f>
        <v>0</v>
      </c>
      <c r="CP128" s="953">
        <f>SUMIF($E$4:$E$123,"111",$CP$4:$CP$123)</f>
        <v>0</v>
      </c>
      <c r="CQ128" s="208">
        <f>SUMIF($E$4:$E$123,"111",$CQ$4:$CQ$123)</f>
        <v>0</v>
      </c>
      <c r="CR128" s="208">
        <f>SUMIF($E$4:$E$123,"111",$CR$4:$CR$123)</f>
        <v>0</v>
      </c>
      <c r="CS128" s="208">
        <f>SUMIF($E$4:$E$123,"111",$CS$4:$CS$123)</f>
        <v>0</v>
      </c>
      <c r="CT128" s="208">
        <f>SUMIF($E$4:$E$123,"111",$CT$4:$CT$123)</f>
        <v>140509069</v>
      </c>
      <c r="CU128" s="208">
        <f>SUMIF($E$4:$E$123,"111",$CU$4:$CU$123)</f>
        <v>0</v>
      </c>
      <c r="CV128" s="208">
        <f>SUMIF($E$4:$E$123,"111",$CV$4:$CV$123)</f>
        <v>0</v>
      </c>
      <c r="CW128" s="208">
        <f>SUMIF($E$4:$E$123,"111",$CW$4:$CW$123)</f>
        <v>0</v>
      </c>
      <c r="CX128" s="208">
        <f>SUMIF($E$4:$E$123,"111",$CX$4:$CX$123)</f>
        <v>0</v>
      </c>
      <c r="CY128" s="208">
        <f>SUMIF($E$4:$E$123,"111",$CY$4:$CY$123)</f>
        <v>0</v>
      </c>
      <c r="CZ128" s="208">
        <f>SUMIF($E$4:$E$123,"111",$CZ$4:$CZ$123)</f>
        <v>0</v>
      </c>
      <c r="DA128" s="208">
        <f>SUMIF($E$4:$E$123,"111",$DA$4:$DA$123)</f>
        <v>0</v>
      </c>
      <c r="DB128" s="208">
        <f>SUMIF($E$4:$E$123,"111",$DB$4:$DB$123)</f>
        <v>28000000</v>
      </c>
      <c r="DD128" t="s">
        <v>4624</v>
      </c>
      <c r="DF128" s="149">
        <v>3514066034</v>
      </c>
      <c r="DG128" s="1082">
        <v>0</v>
      </c>
      <c r="DH128" s="1080">
        <v>0</v>
      </c>
    </row>
    <row r="129" spans="3:115" ht="18" customHeight="1" x14ac:dyDescent="0.25">
      <c r="C129" s="986"/>
      <c r="D129" s="1060" t="s">
        <v>4433</v>
      </c>
      <c r="E129" s="239">
        <v>211</v>
      </c>
      <c r="F129" s="133"/>
      <c r="G129" s="951">
        <f>SUMIF($E$4:$E$123,"211",$G$4:$G$123)</f>
        <v>4145661688</v>
      </c>
      <c r="H129" s="216">
        <f>SUMIF($E$4:$E$124,"211",$H$4:$H$124)</f>
        <v>0</v>
      </c>
      <c r="I129" s="216">
        <f>SUMIF($E$4:$E$124,"211",$I$4:$I$124)</f>
        <v>3570000000</v>
      </c>
      <c r="J129" s="951">
        <f>SUMIF($E$4:$E$123,"211",$J$4:$J$123)</f>
        <v>0</v>
      </c>
      <c r="K129" s="133">
        <f>SUMIF($E$4:$E$123,"211",$K$4:$K$123)</f>
        <v>0</v>
      </c>
      <c r="L129" s="133">
        <f>SUMIF($E$4:$E$123,"211",$L$4:$L$123)</f>
        <v>0</v>
      </c>
      <c r="M129" s="133">
        <f>SUMIF($E$4:$E$123,"211",$M$4:$M$123)</f>
        <v>0</v>
      </c>
      <c r="N129" s="133">
        <f>SUMIF($E$4:$E$123,"211",$N$4:$N$123)</f>
        <v>0</v>
      </c>
      <c r="O129" s="133">
        <f>SUMIF($E$4:$E$123,"211",$O$4:$O$123)</f>
        <v>0</v>
      </c>
      <c r="P129" s="133">
        <f>SUMIF($E$4:$E$123,"211",$P$4:$P$123)</f>
        <v>0</v>
      </c>
      <c r="Q129" s="133">
        <f>SUMIF($E$4:$E$123,"211",$Q$4:$Q$123)</f>
        <v>0</v>
      </c>
      <c r="R129" s="133">
        <f>SUMIF($E$4:$E$123,"211",$R$4:$R$123)</f>
        <v>0</v>
      </c>
      <c r="S129" s="133">
        <f>SUMIF($E$4:$E$123,"211",$S$4:$S$123)</f>
        <v>380000000</v>
      </c>
      <c r="T129" s="133">
        <f>SUMIF($E$4:$E$123,"211",$T$4:$T$123)</f>
        <v>0</v>
      </c>
      <c r="U129" s="133">
        <f>SUMIF($E$4:$E$123,"211",$U$4:$U$123)</f>
        <v>28735209</v>
      </c>
      <c r="V129" s="133">
        <f>SUMIF($E$4:$E$123,"211",$V$4:$V$123)</f>
        <v>0</v>
      </c>
      <c r="W129" s="133">
        <f>SUMIF($E$4:$E$123,"211",$W$4:$W$123)</f>
        <v>0</v>
      </c>
      <c r="X129" s="133">
        <f>SUMIF($E$4:$E$123,"211",$X$4:$X$123)</f>
        <v>0</v>
      </c>
      <c r="Y129" s="133">
        <f>SUMIF($E$4:$E$123,"211",$Y$4:$Y$123)</f>
        <v>166926479</v>
      </c>
      <c r="AA129" s="946">
        <f t="shared" si="138"/>
        <v>0.10132174586649484</v>
      </c>
      <c r="AB129" s="218">
        <f t="shared" si="139"/>
        <v>420045680</v>
      </c>
      <c r="AC129" s="951">
        <f>SUMIF($E$4:$E$123,"211",$AC$4:$AC$123)</f>
        <v>0</v>
      </c>
      <c r="AD129" s="951">
        <f>SUMIF($E$4:$E$123,"211",$AD$4:$AD$123)</f>
        <v>299045680</v>
      </c>
      <c r="AE129" s="951">
        <f>SUMIF($E$4:$E$123,"211",$AE$4:$AE$123)</f>
        <v>0</v>
      </c>
      <c r="AF129" s="951">
        <f>SUMIF($E$4:$E$123,"211",$AF$4:$AF$123)</f>
        <v>0</v>
      </c>
      <c r="AG129" s="951">
        <f>SUMIF($E$4:$E$123,"211",$AG$4:$AG$123)</f>
        <v>0</v>
      </c>
      <c r="AH129" s="951">
        <f>SUMIF($E$4:$E$123,"211",$AH$4:$AH$123)</f>
        <v>0</v>
      </c>
      <c r="AI129" s="951">
        <f>SUMIF($E$4:$E$123,"211",$AI$4:$AI$123)</f>
        <v>0</v>
      </c>
      <c r="AJ129" s="951">
        <f>SUMIF($E$4:$E$123,"211",$AJ$4:$AJ$123)</f>
        <v>0</v>
      </c>
      <c r="AK129" s="951">
        <f>SUMIF($E$4:$E$123,"211",$AK$4:$AK$123)</f>
        <v>0</v>
      </c>
      <c r="AL129" s="951">
        <f>SUMIF($E$4:$E$123,"211",$AL$4:$AL$123)</f>
        <v>0</v>
      </c>
      <c r="AM129" s="951">
        <f>SUMIF($E$4:$E$123,"211",$AM$4:$AM$123)</f>
        <v>0</v>
      </c>
      <c r="AN129" s="951">
        <f>SUMIF($E$4:$E$123,"211",$AN$4:$AN$123)</f>
        <v>120000000</v>
      </c>
      <c r="AO129" s="951">
        <f>SUMIF($E$4:$E$123,"211",$AO$4:$AO$123)</f>
        <v>0</v>
      </c>
      <c r="AP129" s="951">
        <f>SUMIF($E$4:$E$123,"211",$AP$4:$AP$123)</f>
        <v>0</v>
      </c>
      <c r="AQ129" s="951">
        <f>SUMIF($E$4:$E$123,"211",$AQ$4:$AQ$123)</f>
        <v>0</v>
      </c>
      <c r="AR129" s="951">
        <f>SUMIF($E$4:$E$123,"211",$AR$4:$AR$123)</f>
        <v>0</v>
      </c>
      <c r="AS129" s="951">
        <f>SUMIF($E$4:$E$123,"211",$AS$4:$AS$123)</f>
        <v>0</v>
      </c>
      <c r="AT129" s="951">
        <f>SUMIF($E$4:$E$123,"211",$AT$4:$AT$123)</f>
        <v>1000000</v>
      </c>
      <c r="AU129" s="950">
        <f t="shared" si="140"/>
        <v>0.89867825413350522</v>
      </c>
      <c r="AV129" s="149">
        <f t="shared" si="141"/>
        <v>3725616008</v>
      </c>
      <c r="AW129" s="953">
        <f>SUMIF($E$4:$E$123,"211",$AW$4:$AW$123)</f>
        <v>0</v>
      </c>
      <c r="AX129" s="953">
        <f>SUMIF($E$4:$E$123,"211",$AX$4:$AX$123)</f>
        <v>3270954320</v>
      </c>
      <c r="AY129" s="953">
        <f>SUMIF($E$4:$E$123,"211",$AY$4:$AY$123)</f>
        <v>0</v>
      </c>
      <c r="AZ129" s="953">
        <f>SUMIF($E$4:$E$123,"211",$AZ$4:$AZ$123)</f>
        <v>0</v>
      </c>
      <c r="BA129" s="953">
        <f>SUMIF($E$4:$E$123,"211",$BA$4:$BA$123)</f>
        <v>0</v>
      </c>
      <c r="BB129" s="953">
        <f>SUMIF($E$4:$E$123,"211",$BB$4:$BB$123)</f>
        <v>0</v>
      </c>
      <c r="BC129" s="953">
        <f>SUMIF($E$4:$E$123,"211",$BC$4:$BC$123)</f>
        <v>0</v>
      </c>
      <c r="BD129" s="953">
        <f>SUMIF($E$4:$E$123,"211",$BD$4:$BD$123)</f>
        <v>0</v>
      </c>
      <c r="BE129" s="953">
        <f>SUMIF($E$4:$E$123,"211",$BE$4:$BE$123)</f>
        <v>0</v>
      </c>
      <c r="BF129" s="953">
        <f>SUMIF($E$4:$E$123,"211",$BF$4:$BF$123)</f>
        <v>0</v>
      </c>
      <c r="BG129" s="953">
        <f>SUMIF($E$4:$E$123,"211",$BG$4:$BG$123)</f>
        <v>0</v>
      </c>
      <c r="BH129" s="953">
        <f>SUMIF($E$4:$E$123,"211",$BH$4:$BH$123)</f>
        <v>260000000</v>
      </c>
      <c r="BI129" s="953">
        <f>SUMIF($E$4:$E$123,"211",$BI$4:$BI$123)</f>
        <v>0</v>
      </c>
      <c r="BJ129" s="953">
        <f>SUMIF($E$4:$E$123,"211",$BJ$4:$BJ$123)</f>
        <v>28735209</v>
      </c>
      <c r="BK129" s="953">
        <f>SUMIF($E$4:$E$123,"211",$BK$4:$BK$123)</f>
        <v>0</v>
      </c>
      <c r="BL129" s="953">
        <f>SUMIF($E$4:$E$123,"211",$BL$4:$BL$123)</f>
        <v>0</v>
      </c>
      <c r="BM129" s="953">
        <f>SUMIF($E$4:$E$123,"211",$BM$4:$BM$123)</f>
        <v>0</v>
      </c>
      <c r="BN129" s="956">
        <f>SUMIF($E$4:$E$123,"211",$BN$4:$BN$123)</f>
        <v>165926479</v>
      </c>
      <c r="BO129" s="959">
        <f t="shared" si="142"/>
        <v>2.7808440166186565E-2</v>
      </c>
      <c r="BP129" s="944">
        <f t="shared" si="143"/>
        <v>115284385</v>
      </c>
      <c r="BQ129" s="951">
        <f>SUMIF($E$4:$E$123,"211",$BQ$4:$BQ$123)</f>
        <v>0</v>
      </c>
      <c r="BR129" s="951">
        <f>SUMIF($E$4:$E$123,"211",$BR$4:$BR$123)</f>
        <v>0</v>
      </c>
      <c r="BS129" s="951">
        <f>SUMIF($E$4:$E$123,"211",$BS$4:$BS$123)</f>
        <v>0</v>
      </c>
      <c r="BT129" s="951">
        <f>SUMIF($E$4:$E$123,"211",$BT$4:$BT$123)</f>
        <v>0</v>
      </c>
      <c r="BU129" s="951">
        <f>SUMIF($E$4:$E$123,"211",$BU$4:$BU$123)</f>
        <v>0</v>
      </c>
      <c r="BV129" s="951">
        <f>SUMIF($E$4:$E$123,"211",$BV$4:$BV$123)</f>
        <v>0</v>
      </c>
      <c r="BW129" s="951">
        <f>SUMIF($E$4:$E$123,"211",$BW$4:$BW$123)</f>
        <v>0</v>
      </c>
      <c r="BX129" s="951">
        <f>SUMIF($E$4:$E$123,"211",$BX$4:$BX$123)</f>
        <v>0</v>
      </c>
      <c r="BY129" s="951">
        <f>SUMIF($E$4:$E$123,"211",$BY$4:$BY$123)</f>
        <v>0</v>
      </c>
      <c r="BZ129" s="951">
        <f>SUMIF($E$4:$E$123,"211",$BZ$4:$BZ$123)</f>
        <v>0</v>
      </c>
      <c r="CA129" s="951">
        <f>SUMIF($E$4:$E$123,"211",$CA$4:$CA$123)</f>
        <v>0</v>
      </c>
      <c r="CB129" s="951">
        <f>SUMIF($E$4:$E$123,"211",$CB$4:$CB$123)</f>
        <v>115284385</v>
      </c>
      <c r="CC129" s="951">
        <f>SUMIF($E$4:$E$123,"211",$CC$4:$CC$123)</f>
        <v>0</v>
      </c>
      <c r="CD129" s="951">
        <f>SUMIF($E$4:$E$123,"211",$CD$4:$CD$123)</f>
        <v>0</v>
      </c>
      <c r="CE129" s="951">
        <f>SUMIF($E$4:$E$123,"211",$CE$4:$CE$123)</f>
        <v>0</v>
      </c>
      <c r="CF129" s="951">
        <f>SUMIF($E$4:$E$123,"211",$CF$4:$CF$123)</f>
        <v>0</v>
      </c>
      <c r="CG129" s="951">
        <f>SUMIF($E$4:$E$123,"211",$CG$4:$CG$123)</f>
        <v>0</v>
      </c>
      <c r="CH129" s="952">
        <f>SUMIF($E$4:$E$123,"211",$CH$4:$CH$123)</f>
        <v>0</v>
      </c>
      <c r="CI129" s="1005">
        <f t="shared" si="144"/>
        <v>0.97219155983381345</v>
      </c>
      <c r="CJ129" s="149">
        <f t="shared" ca="1" si="145"/>
        <v>4030377303</v>
      </c>
      <c r="CK129" s="953">
        <f ca="1">SUMIF($E$4:$E$124,"211",$CK$4:$CK$123)</f>
        <v>0</v>
      </c>
      <c r="CL129" s="953">
        <f>SUMIF($E$4:$E$123,"211",$CL$4:$CL$123)</f>
        <v>3570000000</v>
      </c>
      <c r="CM129" s="953">
        <f>SUMIF($E$4:$E$123,"211",$CM$4:$CM$123)</f>
        <v>0</v>
      </c>
      <c r="CN129" s="953">
        <f>SUMIF($E$4:$E$123,"211",$CN$4:$CN$123)</f>
        <v>0</v>
      </c>
      <c r="CO129" s="953">
        <f>SUMIF($E$4:$E$123,"211",$CO$4:$CO$123)</f>
        <v>0</v>
      </c>
      <c r="CP129" s="953">
        <f>SUMIF($E$4:$E$123,"211",$CP$4:$CP$123)</f>
        <v>0</v>
      </c>
      <c r="CQ129" s="208">
        <f>SUMIF($E$4:$E$123,"211",$CQ$4:$CQ$123)</f>
        <v>0</v>
      </c>
      <c r="CR129" s="208">
        <f>SUMIF($E$4:$E$123,"211",$CR$4:$CR$123)</f>
        <v>0</v>
      </c>
      <c r="CS129" s="208">
        <f>SUMIF($E$4:$E$123,"211",$CS$4:$CS$123)</f>
        <v>0</v>
      </c>
      <c r="CT129" s="208">
        <f>SUMIF($E$4:$E$123,"211",$CT$4:$CT$123)</f>
        <v>0</v>
      </c>
      <c r="CU129" s="208">
        <f>SUMIF($E$4:$E$123,"211",$CU$4:$CU$123)</f>
        <v>0</v>
      </c>
      <c r="CV129" s="208">
        <f>SUMIF($E$4:$E$123,"211",$CV$4:$CV$123)</f>
        <v>264715615</v>
      </c>
      <c r="CW129" s="208">
        <f>SUMIF($E$4:$E$123,"211",$CW$4:$CW$123)</f>
        <v>0</v>
      </c>
      <c r="CX129" s="208">
        <f>SUMIF($E$4:$E$123,"211",$CX$4:$CX$123)</f>
        <v>28735209</v>
      </c>
      <c r="CY129" s="208">
        <f>SUMIF($E$4:$E$123,"211",$CY$4:$CY$123)</f>
        <v>0</v>
      </c>
      <c r="CZ129" s="208">
        <f>SUMIF($E$4:$E$123,"211",$CZ$4:$CZ$123)</f>
        <v>0</v>
      </c>
      <c r="DA129" s="208">
        <f>SUMIF($E$4:$E$123,"211",$DA$4:$DA$123)</f>
        <v>0</v>
      </c>
      <c r="DB129" s="208">
        <f>SUMIF($E$4:$E$123,"211",$DB$4:$DB$123)</f>
        <v>166926479</v>
      </c>
      <c r="DD129" t="s">
        <v>4625</v>
      </c>
      <c r="DF129" s="149">
        <v>4145661688</v>
      </c>
      <c r="DG129" s="1082">
        <v>115284385</v>
      </c>
      <c r="DH129" s="1080">
        <v>2.7808440166186565E-2</v>
      </c>
    </row>
    <row r="130" spans="3:115" ht="16.5" customHeight="1" x14ac:dyDescent="0.25">
      <c r="C130" s="986"/>
      <c r="D130" s="1060" t="s">
        <v>674</v>
      </c>
      <c r="E130" s="239">
        <v>310</v>
      </c>
      <c r="F130" s="133"/>
      <c r="G130" s="951">
        <f>SUMIF($E$4:$E$123,"310",$G$4:$G$124)</f>
        <v>1093168096</v>
      </c>
      <c r="H130" s="216">
        <f>SUMIF($E$4:$E$123,"310",$H$4:$H$123)</f>
        <v>0</v>
      </c>
      <c r="I130" s="216">
        <f>SUMIF($E$4:$E$123,"310",$I$4:$I$123)</f>
        <v>400000000</v>
      </c>
      <c r="J130" s="951">
        <f>SUMIF($E$4:$E$123,"310",$J$4:$J$123)</f>
        <v>0</v>
      </c>
      <c r="K130" s="133">
        <f>SUMIF($E$4:$E$123,"310",$K$4:$K$123)</f>
        <v>638168096</v>
      </c>
      <c r="L130" s="133">
        <f>SUMIF($E$4:$E$123,"310",$L$4:$L$123)</f>
        <v>0</v>
      </c>
      <c r="M130" s="133">
        <f>SUMIF($E$4:$E$123,"310",$M$4:$M$123)</f>
        <v>0</v>
      </c>
      <c r="N130" s="133">
        <f>SUMIF($E$4:$E$123,"310",$N$4:$N$123)</f>
        <v>0</v>
      </c>
      <c r="O130" s="133">
        <f>SUMIF($E$4:$E$123,"310",$O$4:$O$123)</f>
        <v>0</v>
      </c>
      <c r="P130" s="133">
        <f>SUMIF($E$4:$E$123,"310",$P$4:$P$123)</f>
        <v>0</v>
      </c>
      <c r="Q130" s="133">
        <f>SUMIF($E$4:$E$123,"310",$Q$4:$Q$123)</f>
        <v>0</v>
      </c>
      <c r="R130" s="133">
        <f>SUMIF($E$4:$E$123,"310",$R$4:$R$123)</f>
        <v>0</v>
      </c>
      <c r="S130" s="133">
        <f>SUMIF($E$4:$E$123,"310",$S$4:$S$123)</f>
        <v>0</v>
      </c>
      <c r="T130" s="133">
        <f>SUMIF($E$4:$E$123,"310",$T$4:$T$123)</f>
        <v>0</v>
      </c>
      <c r="U130" s="133">
        <f>SUMIF($E$4:$E$123,"310",$U$4:$U$123)</f>
        <v>0</v>
      </c>
      <c r="V130" s="133">
        <f>SUMIF($E$4:$E$116,"310",$V$4:$V$116)</f>
        <v>0</v>
      </c>
      <c r="W130" s="133">
        <f>SUMIF($E$4:$E$123,"310",$W$4:$W$123)</f>
        <v>0</v>
      </c>
      <c r="X130" s="133">
        <f>SUMIF($E$4:$E$123,"310",$X$4:$X$123)</f>
        <v>0</v>
      </c>
      <c r="Y130" s="133">
        <f>SUMIF($E$4:$E$123,"310",$Y$4:$Y$123)</f>
        <v>55000000</v>
      </c>
      <c r="AA130" s="946">
        <f t="shared" si="138"/>
        <v>6.0570739525131548E-3</v>
      </c>
      <c r="AB130" s="943">
        <f t="shared" si="139"/>
        <v>6621400</v>
      </c>
      <c r="AC130" s="951">
        <f>SUMIF($E$4:$E$123,"310",$AC$4:$AC$123)</f>
        <v>0</v>
      </c>
      <c r="AD130" s="951">
        <f>SUMIF($E$4:$E$123,"310",$AD$4:$AD$123)</f>
        <v>6621400</v>
      </c>
      <c r="AE130" s="951">
        <f>SUMIF($E$4:$E$123,"310",$AE$4:$AE$123)</f>
        <v>0</v>
      </c>
      <c r="AF130" s="951">
        <f>SUMIF($E$4:$E$123,"310",$AF$4:$AF$123)</f>
        <v>0</v>
      </c>
      <c r="AG130" s="951">
        <f>SUMIF($E$4:$E$123,"310",$AG$4:$AG$123)</f>
        <v>0</v>
      </c>
      <c r="AH130" s="951">
        <f>SUMIF($E$4:$E$123,"310",$AH$4:$AH$123)</f>
        <v>0</v>
      </c>
      <c r="AI130" s="951">
        <f>SUMIF($E$4:$E$123,"310",$AI$4:$AI$123)</f>
        <v>0</v>
      </c>
      <c r="AJ130" s="951">
        <f>SUMIF($E$4:$E$123,"310",$AJ$4:$AJ$123)</f>
        <v>0</v>
      </c>
      <c r="AK130" s="951">
        <f>SUMIF($E$4:$E$116,"310",$AK$4:$AK$116)</f>
        <v>0</v>
      </c>
      <c r="AL130" s="951">
        <f>SUMIF($E$4:$E$123,"310",$AL$4:$AL$123)</f>
        <v>0</v>
      </c>
      <c r="AM130" s="951">
        <f>SUMIF($E$4:$E$123,"310",$AM$4:$AM$123)</f>
        <v>0</v>
      </c>
      <c r="AN130" s="951">
        <f>SUMIF($E$4:$E$123,"310",$AN$4:$AN$123)</f>
        <v>0</v>
      </c>
      <c r="AO130" s="951">
        <f>SUMIF($E$4:$E$123,"310",$AO$4:$AO$123)</f>
        <v>0</v>
      </c>
      <c r="AP130" s="951">
        <f>SUMIF($E$4:$E$123,"310",$AP$4:$AP$123)</f>
        <v>0</v>
      </c>
      <c r="AQ130" s="951">
        <f>SUMIF($E$4:$E$123,"310",$AQ$4:$AQ$123)</f>
        <v>0</v>
      </c>
      <c r="AR130" s="951">
        <f>SUMIF($E$4:$E$123,"310",$AR$4:$AR$123)</f>
        <v>0</v>
      </c>
      <c r="AS130" s="951">
        <f>SUMIF($E$4:$E$123,"310",$AS$4:$AS$123)</f>
        <v>0</v>
      </c>
      <c r="AT130" s="951">
        <f>SUMIF($E$4:$E$123,"310",$AT$4:$AT$123)</f>
        <v>0</v>
      </c>
      <c r="AU130" s="950">
        <f t="shared" si="140"/>
        <v>0.9939429260474868</v>
      </c>
      <c r="AV130" s="149">
        <f t="shared" si="141"/>
        <v>1086546696</v>
      </c>
      <c r="AW130" s="953">
        <f>SUMIF($E$4:$E$123,"310",$AW$4:$AW$123)</f>
        <v>0</v>
      </c>
      <c r="AX130" s="953">
        <f>SUMIF($E$4:$E$123,"310",$AX$4:$AX$123)</f>
        <v>393378600</v>
      </c>
      <c r="AY130" s="953">
        <f>SUMIF($E$4:$E$123,"310",$AY$4:$AY$123)</f>
        <v>0</v>
      </c>
      <c r="AZ130" s="953">
        <f>SUMIF($E$4:$E$123,"310",$AZ$4:$AZ$123)</f>
        <v>638168096</v>
      </c>
      <c r="BA130" s="953">
        <f>SUMIF($E$4:$E$123,"310",$BA$4:$BA$123)</f>
        <v>0</v>
      </c>
      <c r="BB130" s="953">
        <f>SUMIF($E$4:$E$123,"310",$BB$4:$BB$123)</f>
        <v>0</v>
      </c>
      <c r="BC130" s="953">
        <f>SUMIF($E$4:$E$123,"310",$BC$4:$BC$123)</f>
        <v>0</v>
      </c>
      <c r="BD130" s="953">
        <f>SUMIF($E$4:$E$123,"310",$BD$4:$BD$123)</f>
        <v>0</v>
      </c>
      <c r="BE130" s="953">
        <f>SUMIF($E$4:$E$123,"310",$BE$4:$BE$123)</f>
        <v>0</v>
      </c>
      <c r="BF130" s="953">
        <f>SUMIF($E$4:$E$123,"310",$BF$4:$BF$123)</f>
        <v>0</v>
      </c>
      <c r="BG130" s="953">
        <f>SUMIF($E$4:$E$123,"310",$BG$4:$BG$123)</f>
        <v>0</v>
      </c>
      <c r="BH130" s="953">
        <f>SUMIF($E$4:$E$123,"310",$BH$4:$BH$123)</f>
        <v>0</v>
      </c>
      <c r="BI130" s="953">
        <f>SUMIF($E$4:$E$123,"310",$BI$4:$BI$123)</f>
        <v>0</v>
      </c>
      <c r="BJ130" s="953">
        <f>SUMIF($E$4:$E$123,"310",$BJ$4:$BJ$123)</f>
        <v>0</v>
      </c>
      <c r="BK130" s="953">
        <f>SUMIF($E$4:$E$123,"310",$BK$4:$BK$123)</f>
        <v>0</v>
      </c>
      <c r="BL130" s="953">
        <f>SUMIF($E$4:$E$123,"310",$BL$4:$BL$123)</f>
        <v>0</v>
      </c>
      <c r="BM130" s="953">
        <f>SUMIF($E$4:$E$123,"310",$BM$4:$BM$123)</f>
        <v>0</v>
      </c>
      <c r="BN130" s="956">
        <f>SUMIF($E$4:$E$123,"310",$BN$4:$BN$123)</f>
        <v>55000000</v>
      </c>
      <c r="BO130" s="959">
        <f t="shared" si="142"/>
        <v>6.0570739525131548E-3</v>
      </c>
      <c r="BP130" s="944">
        <f t="shared" si="143"/>
        <v>6621400</v>
      </c>
      <c r="BQ130" s="951">
        <f>SUMIF($E$4:$E$123,"310",$BQ$4:$BQ$123)</f>
        <v>0</v>
      </c>
      <c r="BR130" s="951">
        <f>SUMIF($E$4:$E$123,"310",$BR$4:$BR$123)</f>
        <v>6621400</v>
      </c>
      <c r="BS130" s="951">
        <f>SUMIF($E$4:$E$123,"310",$BS$4:$BS$123)</f>
        <v>0</v>
      </c>
      <c r="BT130" s="951">
        <f>SUMIF($E$4:$E$123,"310",$BT$4:$BT$123)</f>
        <v>0</v>
      </c>
      <c r="BU130" s="951">
        <f>SUMIF($E$4:$E$123,"310",$BU$4:$BU$123)</f>
        <v>0</v>
      </c>
      <c r="BV130" s="951">
        <f>SUMIF($E$4:$E$123,"310",$BV$4:$BV$123)</f>
        <v>0</v>
      </c>
      <c r="BW130" s="951">
        <f>SUMIF($E$4:$E$123,"310",$BW$4:$BW$123)</f>
        <v>0</v>
      </c>
      <c r="BX130" s="951">
        <f>SUMIF($E$4:$E$123,"310",$BX$4:$BX$123)</f>
        <v>0</v>
      </c>
      <c r="BY130" s="951">
        <f>SUMIF($E$4:$E$123,"310",$BY$4:$BY$123)</f>
        <v>0</v>
      </c>
      <c r="BZ130" s="951">
        <f>SUMIF($E$4:$E$123,"310",$BZ$4:$BZ$123)</f>
        <v>0</v>
      </c>
      <c r="CA130" s="951">
        <f>SUMIF($E$4:$E$123,"310",$CA$4:$CA$123)</f>
        <v>0</v>
      </c>
      <c r="CB130" s="951">
        <f>SUMIF($E$4:$E$123,"310",$CB$4:$CB$123)</f>
        <v>0</v>
      </c>
      <c r="CC130" s="951">
        <f>SUMIF($E$4:$E$123,"310",$CC$4:$CC$123)</f>
        <v>0</v>
      </c>
      <c r="CD130" s="951">
        <f>SUMIF($E$4:$E$123,"310",$CD$4:$CD$123)</f>
        <v>0</v>
      </c>
      <c r="CE130" s="951">
        <f>SUMIF($E$4:$E$123,"310",$CE$4:$CE$123)</f>
        <v>0</v>
      </c>
      <c r="CF130" s="951">
        <f>SUMIF($E$4:$E$123,"310",$CF$4:$CF$123)</f>
        <v>0</v>
      </c>
      <c r="CG130" s="951">
        <f>SUMIF($E$4:$E$123,"310",$CG$4:$CG$123)</f>
        <v>0</v>
      </c>
      <c r="CH130" s="952">
        <f>SUMIF($E$4:$E$123,"310",$CH$4:$CH$123)</f>
        <v>0</v>
      </c>
      <c r="CI130" s="1005">
        <f t="shared" si="144"/>
        <v>0.9939429260474868</v>
      </c>
      <c r="CJ130" s="149">
        <f t="shared" si="145"/>
        <v>1086546696</v>
      </c>
      <c r="CK130" s="953">
        <f>SUMIF($E$4:$E$123,"310",$CK$4:$CK$123)</f>
        <v>0</v>
      </c>
      <c r="CL130" s="953">
        <f>SUMIF($E$4:$E$123,"310",$CL$4:$CL$123)</f>
        <v>393378600</v>
      </c>
      <c r="CM130" s="953">
        <f>SUMIF($E$4:$E$123,"310",$CM$4:$CM$123)</f>
        <v>0</v>
      </c>
      <c r="CN130" s="953">
        <f>SUMIF($E$4:$E$123,"310",$CN$4:$CN$123)</f>
        <v>638168096</v>
      </c>
      <c r="CO130" s="953">
        <f>SUMIF($E$4:$E$123,"310",$CO$4:$CO$123)</f>
        <v>0</v>
      </c>
      <c r="CP130" s="953">
        <f>SUMIF($E$4:$E$123,"310",$CP$4:$CP$123)</f>
        <v>0</v>
      </c>
      <c r="CQ130" s="208">
        <f>SUMIF($E$4:$E$123,"310",$CQ$4:$CQ$123)</f>
        <v>0</v>
      </c>
      <c r="CR130" s="208">
        <f>SUMIF($E$4:$E$123,"310",$CR$4:$CR$123)</f>
        <v>0</v>
      </c>
      <c r="CS130" s="208">
        <f>SUMIF($E$4:$E$123,"310",$CS$4:$CS$123)</f>
        <v>0</v>
      </c>
      <c r="CT130" s="208">
        <f>SUMIF($E$4:$E$123,"310",$CT$4:$CT$123)</f>
        <v>0</v>
      </c>
      <c r="CU130" s="208">
        <f>SUMIF($E$4:$E$123,"310",$CU$4:$CU$123)</f>
        <v>0</v>
      </c>
      <c r="CV130" s="208">
        <f>SUMIF($E$4:$E$123,"310",$CV$4:$CV$123)</f>
        <v>0</v>
      </c>
      <c r="CW130" s="208">
        <f>SUMIF($E$4:$E$123,"310",$CW$4:$CW$123)</f>
        <v>0</v>
      </c>
      <c r="CX130" s="208">
        <f>SUMIF($E$4:$E$123,"310",$CX$4:$CX$123)</f>
        <v>0</v>
      </c>
      <c r="CY130" s="208">
        <f>SUMIF($E$4:$E$123,"310",$CY$4:$CY$123)</f>
        <v>0</v>
      </c>
      <c r="CZ130" s="208">
        <f>SUMIF($E$4:$E$123,"310",$CZ$4:$CZ$123)</f>
        <v>0</v>
      </c>
      <c r="DA130" s="208">
        <f>SUMIF($E$4:$E$123,"310",$DA$4:$DA$123)</f>
        <v>0</v>
      </c>
      <c r="DB130" s="208">
        <f>SUMIF($E$4:$E$123,"310",$DB$4:$DB$123)</f>
        <v>55000000</v>
      </c>
      <c r="DD130" t="s">
        <v>674</v>
      </c>
      <c r="DF130" s="149">
        <v>1093168096</v>
      </c>
      <c r="DG130" s="1082">
        <v>6621400</v>
      </c>
      <c r="DH130" s="1080">
        <v>6.0570739525131548E-3</v>
      </c>
    </row>
    <row r="131" spans="3:115" x14ac:dyDescent="0.25">
      <c r="C131" s="987"/>
      <c r="D131" s="1060" t="s">
        <v>443</v>
      </c>
      <c r="E131" s="239">
        <v>410</v>
      </c>
      <c r="F131" s="133"/>
      <c r="G131" s="951">
        <f>SUMIF($E$4:$E$123,"410",$G$4:$G$123)</f>
        <v>3986627198</v>
      </c>
      <c r="H131" s="216">
        <f>SUMIF($E$4:$E$123,"410",$H$4:$H$123)</f>
        <v>0</v>
      </c>
      <c r="I131" s="216">
        <f>SUMIF($E$4:$E$124,"410",$I$4:$I$124)</f>
        <v>1141831904</v>
      </c>
      <c r="J131" s="951">
        <f>SUMIF($E$4:$E$123,"410",$J$4:$J$123)</f>
        <v>0</v>
      </c>
      <c r="K131" s="133">
        <f>SUMIF($E$4:$E$123,"410",$K$4:$K$123)</f>
        <v>0</v>
      </c>
      <c r="L131" s="133">
        <f>SUMIF($E$4:$E$123,"410",$L$4:$L$123)</f>
        <v>0</v>
      </c>
      <c r="M131" s="133">
        <f>SUMIF($E$4:$E$123,"410",$M$4:$M$123)</f>
        <v>0</v>
      </c>
      <c r="N131" s="133">
        <f>SUMIF($E$4:$E$123,"410",$N$4:$N$123)</f>
        <v>0</v>
      </c>
      <c r="O131" s="133">
        <f>SUMIF($E$4:$E$123,"410",$O$4:$O$123)</f>
        <v>0</v>
      </c>
      <c r="P131" s="133">
        <f>SUMIF($E$4:$E$123,"410",$P$4:$P$123)</f>
        <v>0</v>
      </c>
      <c r="Q131" s="133">
        <f>SUMIF($E$4:$E$123,"410",$Q$4:$Q$123)</f>
        <v>0</v>
      </c>
      <c r="R131" s="133">
        <f>SUMIF($E$4:$E$123,"410",$R$4:$R$123)</f>
        <v>1300000000</v>
      </c>
      <c r="S131" s="133">
        <f>SUMIF($E$4:$E$123,"410",$S$4:$S$123)</f>
        <v>387696735</v>
      </c>
      <c r="T131" s="133">
        <f>SUMIF($E$4:$E$123,"410",$T$4:$T$123)</f>
        <v>0</v>
      </c>
      <c r="U131" s="133">
        <f>SUMIF($E$4:$E$116,"410",$U$4:$U$116)</f>
        <v>1076098559</v>
      </c>
      <c r="V131" s="133">
        <f>SUMIF($E$4:$E$116,"410",$V$4:$V$116)</f>
        <v>0</v>
      </c>
      <c r="W131" s="133">
        <f>SUMIF($E$4:$E$123,"410",$W$4:$W$123)</f>
        <v>0</v>
      </c>
      <c r="X131" s="133">
        <f>SUMIF($E$4:$E$123,"410",$X$4:$X$123)</f>
        <v>0</v>
      </c>
      <c r="Y131" s="133">
        <f>SUMIF($E$4:$E$123,"410",$Y$4:$Y$123)</f>
        <v>81000000</v>
      </c>
      <c r="AA131" s="946">
        <f t="shared" si="138"/>
        <v>0.30711801811171008</v>
      </c>
      <c r="AB131" s="218">
        <f t="shared" si="139"/>
        <v>1224365044</v>
      </c>
      <c r="AC131" s="951">
        <f>SUMIF($E$4:$E$123,"410",$AC$4:$AC$123)</f>
        <v>0</v>
      </c>
      <c r="AD131" s="951">
        <f>SUMIF($E$4:$E$123,"410",$AD$4:$AD$123)</f>
        <v>520000000</v>
      </c>
      <c r="AE131" s="951">
        <f>SUMIF($E$4:$E$123,"410",$AE$4:$AE$123)</f>
        <v>0</v>
      </c>
      <c r="AF131" s="951">
        <f>SUMIF($E$4:$E$123,"410",$AF$4:$AF$123)</f>
        <v>0</v>
      </c>
      <c r="AG131" s="951">
        <f>SUMIF($E$4:$E$123,"410",$AG$4:$AG$123)</f>
        <v>0</v>
      </c>
      <c r="AH131" s="951">
        <f>SUMIF($E$4:$E$123,"410",$AH$4:$AH$123)</f>
        <v>0</v>
      </c>
      <c r="AI131" s="951">
        <f>SUMIF($E$4:$E$123,"410",$AI$4:$AI$123)</f>
        <v>0</v>
      </c>
      <c r="AJ131" s="951">
        <f>SUMIF($E$4:$E$123,"410",$AJ$4:$AJ$123)</f>
        <v>0</v>
      </c>
      <c r="AK131" s="951">
        <f>SUMIF($E$4:$E$116,"410",$AK$4:$AK$116)</f>
        <v>0</v>
      </c>
      <c r="AL131" s="951">
        <f>SUMIF($E$4:$E$123,"410",$AL$4:$AL$123)</f>
        <v>0</v>
      </c>
      <c r="AM131" s="951">
        <f>SUMIF($E$4:$E$123,"410",$AM$4:$AM$123)</f>
        <v>309999600</v>
      </c>
      <c r="AN131" s="951">
        <f>SUMIF($E$4:$E$123,"410",$AN$4:$AN$123)</f>
        <v>100000000</v>
      </c>
      <c r="AO131" s="951">
        <f>SUMIF($E$4:$E$123,"410",$AO$4:$AO$123)</f>
        <v>0</v>
      </c>
      <c r="AP131" s="951">
        <f>SUMIF($E$4:$E$123,"410",$AP$4:$AP$123)</f>
        <v>292365444</v>
      </c>
      <c r="AQ131" s="951">
        <f>SUMIF($E$4:$E$123,"410",$AQ$4:$AQ$123)</f>
        <v>0</v>
      </c>
      <c r="AR131" s="951">
        <f>SUMIF($E$4:$E$123,"410",$AR$4:$AR$123)</f>
        <v>0</v>
      </c>
      <c r="AS131" s="951">
        <f>SUMIF($E$4:$E$123,"410",$AS$4:$AS$123)</f>
        <v>0</v>
      </c>
      <c r="AT131" s="951">
        <f>SUMIF($E$4:$E$123,"410",$AT$4:$AT$123)</f>
        <v>2000000</v>
      </c>
      <c r="AU131" s="950">
        <f t="shared" si="140"/>
        <v>0.69288198188828987</v>
      </c>
      <c r="AV131" s="149">
        <f t="shared" si="141"/>
        <v>2762262154</v>
      </c>
      <c r="AW131" s="953">
        <f>SUMIF($E$4:$E$123,"410",$AW$4:$AW$123)</f>
        <v>0</v>
      </c>
      <c r="AX131" s="953">
        <f>SUMIF($E$4:$E$123,"410",$AX$4:$AX$123)</f>
        <v>621831904</v>
      </c>
      <c r="AY131" s="953">
        <f>SUMIF($E$4:$E$123,"410",$AY$4:$AY$123)</f>
        <v>0</v>
      </c>
      <c r="AZ131" s="953">
        <f>SUMIF($E$4:$E$123,"410",$AZ$4:$AZ$123)</f>
        <v>0</v>
      </c>
      <c r="BA131" s="953">
        <f>SUMIF($E$4:$E$123,"410",$BA$4:$BA$123)</f>
        <v>0</v>
      </c>
      <c r="BB131" s="953">
        <f>SUMIF($E$4:$E$123,"410",$BB$4:$BB$123)</f>
        <v>0</v>
      </c>
      <c r="BC131" s="953">
        <f>SUMIF($E$4:$E$123,"410",$BC$4:$BC$123)</f>
        <v>0</v>
      </c>
      <c r="BD131" s="953">
        <f>SUMIF($E$4:$E$123,"410",$BD$4:$BD$123)</f>
        <v>0</v>
      </c>
      <c r="BE131" s="953">
        <f>SUMIF($E$4:$E$123,"410",$BE$4:$BE$123)</f>
        <v>0</v>
      </c>
      <c r="BF131" s="953">
        <f>SUMIF($E$4:$E$123,"410",$BF$4:$BF$123)</f>
        <v>0</v>
      </c>
      <c r="BG131" s="953">
        <f>SUMIF($E$4:$E$123,"410",$BG$4:$BG$123)</f>
        <v>990000400</v>
      </c>
      <c r="BH131" s="953">
        <f>SUMIF($E$4:$E$123,"410",$BH$4:$BH$123)</f>
        <v>287696735</v>
      </c>
      <c r="BI131" s="953">
        <f>SUMIF($E$4:$E$123,"410",$BI$4:$BI$123)</f>
        <v>0</v>
      </c>
      <c r="BJ131" s="953">
        <f>SUMIF($E$4:$E$123,"410",$BJ$4:$BJ$123)</f>
        <v>783733115</v>
      </c>
      <c r="BK131" s="953">
        <f>SUMIF($E$4:$E$123,"510",$BK$4:$BK$123)</f>
        <v>0</v>
      </c>
      <c r="BL131" s="953">
        <f>SUMIF($E$4:$E$123,"410",$BL$4:$BL$123)</f>
        <v>0</v>
      </c>
      <c r="BM131" s="953">
        <f>SUMIF($E$4:$E$123,"410",$BM$4:$BM$123)</f>
        <v>0</v>
      </c>
      <c r="BN131" s="956">
        <f>SUMIF($E$4:$E$123,"410",$BN$4:$BN$123)</f>
        <v>79000000</v>
      </c>
      <c r="BO131" s="959">
        <f t="shared" si="142"/>
        <v>9.6839467004509211E-2</v>
      </c>
      <c r="BP131" s="149">
        <f t="shared" si="143"/>
        <v>386062853</v>
      </c>
      <c r="BQ131" s="951">
        <f>SUMIF($E$4:$E$123,"410",$BQ$4:$BQ$123)</f>
        <v>0</v>
      </c>
      <c r="BR131" s="951">
        <f>SUMIF($E$4:$E$123,"410",$BR$4:$BR$123)</f>
        <v>297190728</v>
      </c>
      <c r="BS131" s="951">
        <f>SUMIF($E$4:$E$123,"410",$BS$4:$BS$123)</f>
        <v>0</v>
      </c>
      <c r="BT131" s="951">
        <f>SUMIF($E$4:$E$123,"410",$BT$4:$BT$123)</f>
        <v>0</v>
      </c>
      <c r="BU131" s="951">
        <f>SUMIF($E$4:$E$123,"410",$BU$4:$BU$123)</f>
        <v>0</v>
      </c>
      <c r="BV131" s="951">
        <f>SUMIF($E$4:$E$123,"410",$BV$4:$BV$123)</f>
        <v>0</v>
      </c>
      <c r="BW131" s="951">
        <f>SUMIF($E$4:$E$123,"410",$BW$4:$BW$123)</f>
        <v>0</v>
      </c>
      <c r="BX131" s="951">
        <f>SUMIF($E$4:$E$123,"410",$BX$4:$BX$123)</f>
        <v>0</v>
      </c>
      <c r="BY131" s="951">
        <f>SUMIF($E$4:$E$123,"410",$BY$4:$BY$123)</f>
        <v>0</v>
      </c>
      <c r="BZ131" s="951">
        <f>SUMIF($E$4:$E$123,"410",$BZ$4:$BZ$123)</f>
        <v>0</v>
      </c>
      <c r="CA131" s="951">
        <f>SUMIF($E$4:$E$123,"410",$CA$4:$CA$123)</f>
        <v>64421712</v>
      </c>
      <c r="CB131" s="951">
        <f>SUMIF($E$4:$E$123,"410",$CB$4:$CB$123)</f>
        <v>0</v>
      </c>
      <c r="CC131" s="951">
        <f>SUMIF($E$4:$E$123,"410",$CC$4:$CC$123)</f>
        <v>0</v>
      </c>
      <c r="CD131" s="951">
        <f>SUMIF($E$4:$E$123,"410",$CD$4:$CD$123)</f>
        <v>24450413</v>
      </c>
      <c r="CE131" s="951">
        <f>SUMIF($E$4:$E$123,"410",$CE$4:$CE$123)</f>
        <v>0</v>
      </c>
      <c r="CF131" s="951">
        <f>SUMIF($E$4:$E$123,"410",$CF$4:$CF$123)</f>
        <v>0</v>
      </c>
      <c r="CG131" s="951">
        <f>SUMIF($E$4:$E$123,"410",$CG$4:$CG$123)</f>
        <v>0</v>
      </c>
      <c r="CH131" s="952">
        <f>SUMIF($E$4:$E$123,"410",$CH$4:$CH$123)</f>
        <v>0</v>
      </c>
      <c r="CI131" s="1005">
        <f t="shared" si="144"/>
        <v>0.90316053299549082</v>
      </c>
      <c r="CJ131" s="149">
        <f t="shared" si="145"/>
        <v>3600564345</v>
      </c>
      <c r="CK131" s="953">
        <f>SUMIF($E$4:$E$123,"410",$CK$4:$CK$123)</f>
        <v>0</v>
      </c>
      <c r="CL131" s="953">
        <f>SUMIF($E$4:$E$123,"410",$CL$4:$CL$123)</f>
        <v>844641176</v>
      </c>
      <c r="CM131" s="953">
        <f>SUMIF($E$4:$E$123,"410",$CM$4:$CM$123)</f>
        <v>0</v>
      </c>
      <c r="CN131" s="953">
        <f>SUMIF($E$4:$E$123,"410",$CN$4:$CN$123)</f>
        <v>0</v>
      </c>
      <c r="CO131" s="953">
        <f>SUMIF($E$4:$E$123,"410",$CO$4:$CO$123)</f>
        <v>0</v>
      </c>
      <c r="CP131" s="953">
        <f>SUMIF($E$4:$E$123,"410",$CP$4:$CP$123)</f>
        <v>0</v>
      </c>
      <c r="CQ131" s="208">
        <f>SUMIF($E$4:$E$123,"410",$CQ$4:$CQ$123)</f>
        <v>0</v>
      </c>
      <c r="CR131" s="208">
        <f>SUMIF($E$4:$E$123,"410",$CR$4:$CR$123)</f>
        <v>0</v>
      </c>
      <c r="CS131" s="208">
        <f>SUMIF($E$4:$E$123,"410",$CS$4:$CS$123)</f>
        <v>0</v>
      </c>
      <c r="CT131" s="208">
        <f>SUMIF($E$4:$E$123,"410",$CT$4:$CT$123)</f>
        <v>0</v>
      </c>
      <c r="CU131" s="208">
        <f>SUMIF($E$4:$E$123,"410",$CU$4:$CU$123)</f>
        <v>1235578288</v>
      </c>
      <c r="CV131" s="208">
        <f>SUMIF($E$4:$E$123,"410",$CV$4:$CV$123)</f>
        <v>387696735</v>
      </c>
      <c r="CW131" s="208">
        <f>SUMIF($E$4:$E$123,"410",$CW$4:$CW$123)</f>
        <v>0</v>
      </c>
      <c r="CX131" s="208">
        <f>SUMIF($E$4:$E$123,"410",$CX$4:$CX$123)</f>
        <v>1051648146</v>
      </c>
      <c r="CY131" s="208">
        <f>SUMIF($E$4:$E$123,"410",$CY$4:$CY$123)</f>
        <v>0</v>
      </c>
      <c r="CZ131" s="208">
        <f>SUMIF($E$4:$E$123,"410",$CZ$4:$CZ$123)</f>
        <v>0</v>
      </c>
      <c r="DA131" s="208">
        <f>SUMIF($E$4:$E$123,"410",$DA$4:$DA$123)</f>
        <v>0</v>
      </c>
      <c r="DB131" s="208">
        <f>SUMIF($E$4:$E$123,"410",$DB$4:$DB$123)</f>
        <v>81000000</v>
      </c>
      <c r="DD131" t="s">
        <v>647</v>
      </c>
      <c r="DF131" s="149">
        <v>3986627198</v>
      </c>
      <c r="DG131" s="1082">
        <v>386062853</v>
      </c>
      <c r="DH131" s="1080">
        <v>9.6839467004509211E-2</v>
      </c>
    </row>
    <row r="132" spans="3:115" ht="14.25" customHeight="1" x14ac:dyDescent="0.25">
      <c r="C132" s="987"/>
      <c r="D132" s="1060" t="s">
        <v>3755</v>
      </c>
      <c r="E132" s="239">
        <v>510</v>
      </c>
      <c r="F132" s="133"/>
      <c r="G132" s="951">
        <f>SUMIF($E$4:$E$123,"510",$G$4:$G$123)</f>
        <v>922576315</v>
      </c>
      <c r="H132" s="216">
        <f>SUMIF($E$4:$E$123,"510",$H$4:$H$123)</f>
        <v>0</v>
      </c>
      <c r="I132" s="216">
        <f>SUMIF($E$4:$E$124,"510",$I$4:$I$124)</f>
        <v>50000000</v>
      </c>
      <c r="J132" s="951">
        <f>SUMIF($E$4:$E$123,"510",$J$4:$J$123)</f>
        <v>0</v>
      </c>
      <c r="K132" s="133">
        <f>SUMIF($E$4:$E$123,"510",$K$4:$K$123)</f>
        <v>741568554</v>
      </c>
      <c r="L132" s="133">
        <f>SUMIF($E$4:$E$123,"510",$L$4:$L$123)</f>
        <v>0</v>
      </c>
      <c r="M132" s="133">
        <f>SUMIF($E$4:$E$123,"510",$M$4:$M$123)</f>
        <v>0</v>
      </c>
      <c r="N132" s="133">
        <f>SUMIF($E$4:$E$123,"510",$N$4:$N$123)</f>
        <v>0</v>
      </c>
      <c r="O132" s="133">
        <f>SUMIF($E$4:$E$123,"510",$O$4:$O$123)</f>
        <v>0</v>
      </c>
      <c r="P132" s="133">
        <f>SUMIF($E$4:$E$123,"510",$P$4:$P$123)</f>
        <v>0</v>
      </c>
      <c r="Q132" s="133">
        <f>SUMIF($E$4:$E$123,"510",$Q$4:$Q$123)</f>
        <v>0</v>
      </c>
      <c r="R132" s="133">
        <f>SUMIF($E$4:$E$123,"510",$R$4:$R$123)</f>
        <v>0</v>
      </c>
      <c r="S132" s="133">
        <f>SUMIF($E$4:$E$123,"510",$S$4:$S$123)</f>
        <v>40431446</v>
      </c>
      <c r="T132" s="133">
        <f>SUMIF($E$4:$E$123,"510",$T$4:$T$123)</f>
        <v>0</v>
      </c>
      <c r="U132" s="133">
        <f>SUMIF($E$4:$E$123,"510",$U$4:$U$123)</f>
        <v>0</v>
      </c>
      <c r="V132" s="133">
        <f>SUMIF($E$4:$E$116,"510",$V$4:$V$116)</f>
        <v>0</v>
      </c>
      <c r="W132" s="133">
        <f>SUMIF($E$4:$E$123,"510",$W$4:$W$123)</f>
        <v>0</v>
      </c>
      <c r="X132" s="133">
        <f>SUMIF($E$4:$E$123,"510",$X$4:$X$123)</f>
        <v>0</v>
      </c>
      <c r="Y132" s="133">
        <f>SUMIF($E$4:$E$123,"510",$Y$4:$Y$123)</f>
        <v>90576315</v>
      </c>
      <c r="AA132" s="946">
        <f t="shared" si="138"/>
        <v>0.49635821509248262</v>
      </c>
      <c r="AB132" s="218">
        <f t="shared" si="139"/>
        <v>457928333</v>
      </c>
      <c r="AC132" s="951">
        <f>SUMIF($E$4:$E$123,"510",$AC$4:$AC$123)</f>
        <v>0</v>
      </c>
      <c r="AD132" s="951">
        <f>SUMIF($E$4:$E$123,"510",$AD$4:$AD$123)</f>
        <v>0</v>
      </c>
      <c r="AE132" s="951">
        <f>SUMIF($E$4:$E$123,"510",$AE$4:$AE$123)</f>
        <v>0</v>
      </c>
      <c r="AF132" s="951">
        <f>SUMIF($E$4:$E$123,"510",$AF$4:$AF$123)</f>
        <v>409299859</v>
      </c>
      <c r="AG132" s="951">
        <f>SUMIF($E$4:$E$123,"510",$AG$4:$AG$123)</f>
        <v>0</v>
      </c>
      <c r="AH132" s="951">
        <f>SUMIF($E$4:$E$123,"510",$AH$4:$AH$123)</f>
        <v>0</v>
      </c>
      <c r="AI132" s="951">
        <f>SUMIF($E$4:$E$123,"510",$AI$4:$AI$123)</f>
        <v>0</v>
      </c>
      <c r="AJ132" s="951">
        <f>SUMIF($E$4:$E$123,"510",$AJ$4:$AJ$123)</f>
        <v>0</v>
      </c>
      <c r="AK132" s="951">
        <f>SUMIF($E$4:$E$116,"510",$AK$4:$AK$116)</f>
        <v>0</v>
      </c>
      <c r="AL132" s="951">
        <f>SUMIF($E$4:$E$123,"510",$AL$4:$AL$123)</f>
        <v>0</v>
      </c>
      <c r="AM132" s="951">
        <f>SUMIF($E$4:$E$123,"510",$AM$4:$AM$123)</f>
        <v>0</v>
      </c>
      <c r="AN132" s="951">
        <f>SUMIF($E$4:$E$123,"510",$AN$4:$AN$123)</f>
        <v>21089999</v>
      </c>
      <c r="AO132" s="951">
        <f>SUMIF($E$4:$E$123,"510",$AO$4:$AO$123)</f>
        <v>0</v>
      </c>
      <c r="AP132" s="951">
        <f>SUMIF($E$4:$E$123,"510",$AP$4:$AP$123)</f>
        <v>0</v>
      </c>
      <c r="AQ132" s="951">
        <f>SUMIF($E$4:$E$123,"510",$AQ$4:$AQ$123)</f>
        <v>0</v>
      </c>
      <c r="AR132" s="951">
        <f>SUMIF($E$4:$E$123,"510",$AR$4:$AR$123)</f>
        <v>0</v>
      </c>
      <c r="AS132" s="951">
        <f>SUMIF($E$4:$E$123," 510",$AS$4:$AS$123)</f>
        <v>0</v>
      </c>
      <c r="AT132" s="951">
        <f>SUMIF($E$4:$E$123,"510",$AT$4:$AT$123)</f>
        <v>27538475</v>
      </c>
      <c r="AU132" s="950">
        <f t="shared" si="140"/>
        <v>0.50364178490751743</v>
      </c>
      <c r="AV132" s="149">
        <f t="shared" si="141"/>
        <v>464647982</v>
      </c>
      <c r="AW132" s="953">
        <f>SUMIF($E$4:$E$123,"510",$AW$4:$AW$123)</f>
        <v>0</v>
      </c>
      <c r="AX132" s="953">
        <f>SUMIF($E$4:$E$123,"510",$AX$4:$AX$123)</f>
        <v>50000000</v>
      </c>
      <c r="AY132" s="953">
        <f>SUMIF($E$4:$E$123,"510",$AY$4:$AY$123)</f>
        <v>0</v>
      </c>
      <c r="AZ132" s="953">
        <f>SUMIF($E$4:$E$123,"510",$AZ$4:$AZ$123)</f>
        <v>332268695</v>
      </c>
      <c r="BA132" s="953">
        <f>SUMIF($E$4:$E$123,"510",$BA$4:$BA$123)</f>
        <v>0</v>
      </c>
      <c r="BB132" s="953">
        <f>SUMIF($E$4:$E$123,"510",$BB$4:$BB$123)</f>
        <v>0</v>
      </c>
      <c r="BC132" s="953">
        <f>SUMIF($E$4:$E$123,"510",$BC$4:$BC$123)</f>
        <v>0</v>
      </c>
      <c r="BD132" s="953">
        <f>SUMIF($E$4:$E$123,"510",$BD$4:$BD$123)</f>
        <v>0</v>
      </c>
      <c r="BE132" s="953">
        <f>SUMIF($E$4:$E$123,"510",$BE$4:$BE$123)</f>
        <v>0</v>
      </c>
      <c r="BF132" s="953">
        <f>SUMIF($E$4:$E$123,"510",$BF$4:$BF$123)</f>
        <v>0</v>
      </c>
      <c r="BG132" s="953">
        <f>SUMIF($E$4:$E$123,"510",$BG$4:$BG$123)</f>
        <v>0</v>
      </c>
      <c r="BH132" s="953">
        <f>SUMIF($E$4:$E$123,"510",$BH$4:$BH$123)</f>
        <v>19341447</v>
      </c>
      <c r="BI132" s="953">
        <f>SUMIF($E$4:$E$123,"510",$BI$4:$BI$123)</f>
        <v>0</v>
      </c>
      <c r="BJ132" s="953">
        <f>SUMIF($E$4:$E$123,"510",$BJ$4:$BJ$123)</f>
        <v>0</v>
      </c>
      <c r="BK132" s="953">
        <f>SUMIF($E$4:$E$123,"520",$BK$4:$BK$123)</f>
        <v>0</v>
      </c>
      <c r="BL132" s="953">
        <f>SUMIF($E$4:$E$123,"510",$BL$4:$BL$123)</f>
        <v>0</v>
      </c>
      <c r="BM132" s="953">
        <f>SUMIF($E$4:$E$123,"510",$BM$4:$BM$123)</f>
        <v>0</v>
      </c>
      <c r="BN132" s="956">
        <f>SUMIF($E$4:$E$123,"510",$BN$4:$BN$123)</f>
        <v>63037840</v>
      </c>
      <c r="BO132" s="959">
        <f t="shared" si="142"/>
        <v>0.39394139226303465</v>
      </c>
      <c r="BP132" s="149">
        <f t="shared" si="143"/>
        <v>363440998</v>
      </c>
      <c r="BQ132" s="951">
        <f>SUMIF($E$4:$E$123,"510",$BQ$4:$BQ$123)</f>
        <v>0</v>
      </c>
      <c r="BR132" s="951">
        <f>SUMIF($E$4:$E$123,"510",$BR$4:$BR$123)</f>
        <v>0</v>
      </c>
      <c r="BS132" s="951">
        <f>SUMIF($E$4:$E$123,"510",$BS$4:$BS$123)</f>
        <v>0</v>
      </c>
      <c r="BT132" s="951">
        <f>SUMIF($E$4:$E$123,"510",$BT$4:$BT$123)</f>
        <v>342361531</v>
      </c>
      <c r="BU132" s="951">
        <f>SUMIF($E$4:$E$123,"510",$BU$4:$BU$123)</f>
        <v>0</v>
      </c>
      <c r="BV132" s="951">
        <f>SUMIF($E$4:$E$123,"510",$BV$4:$BV$123)</f>
        <v>0</v>
      </c>
      <c r="BW132" s="951">
        <f>SUMIF($E$4:$E$123,"510",$BW$4:$BW$123)</f>
        <v>0</v>
      </c>
      <c r="BX132" s="951">
        <f>SUMIF($E$4:$E$123,"510",$BX$4:$BX$123)</f>
        <v>0</v>
      </c>
      <c r="BY132" s="951">
        <f>SUMIF($E$4:$E$123,"510",$BY$4:$BY$123)</f>
        <v>0</v>
      </c>
      <c r="BZ132" s="951">
        <f>SUMIF($E$4:$E$123,"510",$BZ$4:$BZ$123)</f>
        <v>0</v>
      </c>
      <c r="CA132" s="951">
        <f>SUMIF($E$4:$E$123,"510",$CA$4:$CA$123)</f>
        <v>0</v>
      </c>
      <c r="CB132" s="951">
        <f>SUMIF($E$4:$E$123,"510",$CB$4:$CB$123)</f>
        <v>21079467</v>
      </c>
      <c r="CC132" s="951">
        <f>SUMIF($E$4:$E$123,"510",$CC$4:$CC$123)</f>
        <v>0</v>
      </c>
      <c r="CD132" s="951">
        <f>SUMIF($E$4:$E$123,"510",$CD$4:$CD$123)</f>
        <v>0</v>
      </c>
      <c r="CE132" s="951">
        <f>SUMIF($E$4:$E$123,"510",$CE$4:$CE$123)</f>
        <v>0</v>
      </c>
      <c r="CF132" s="951">
        <f>SUMIF($E$4:$E$123,"510",$CF$4:$CF$123)</f>
        <v>0</v>
      </c>
      <c r="CG132" s="951">
        <f>SUMIF($E$4:$E$123,"510",$CG$4:$CG$123)</f>
        <v>0</v>
      </c>
      <c r="CH132" s="952">
        <f>SUMIF($E$4:$E$123,"510",$CH$4:$CH$123)</f>
        <v>0</v>
      </c>
      <c r="CI132" s="1005">
        <f t="shared" si="144"/>
        <v>0.6060586077369654</v>
      </c>
      <c r="CJ132" s="149">
        <f t="shared" si="145"/>
        <v>559135317</v>
      </c>
      <c r="CK132" s="953">
        <f>SUMIF($E$4:$E$123,"510",$CK$4:$CK$123)</f>
        <v>0</v>
      </c>
      <c r="CL132" s="953">
        <f>SUMIF($E$4:$E$123,"510",$CL$4:$CL$123)</f>
        <v>50000000</v>
      </c>
      <c r="CM132" s="953">
        <f>SUMIF($E$4:$E$123,"510",$CM$4:$CM$123)</f>
        <v>0</v>
      </c>
      <c r="CN132" s="953">
        <f>SUMIF($E$4:$E$123,"510",$CN$4:$CN$123)</f>
        <v>399207023</v>
      </c>
      <c r="CO132" s="953">
        <f>SUMIF($E$4:$E$123,"510",$CO$4:$CO$123)</f>
        <v>0</v>
      </c>
      <c r="CP132" s="953">
        <f>SUMIF($E$4:$E$123,"510",$CP$4:$CP$123)</f>
        <v>0</v>
      </c>
      <c r="CQ132" s="208">
        <f>SUMIF($E$4:$E$123,"510",$CQ$4:$CQ$123)</f>
        <v>0</v>
      </c>
      <c r="CR132" s="208">
        <f>SUMIF($E$4:$E$123,"510",$CR$4:$CR$123)</f>
        <v>0</v>
      </c>
      <c r="CS132" s="208">
        <f>SUMIF($E$4:$E$123,"510",$CS$4:$CS$123)</f>
        <v>0</v>
      </c>
      <c r="CT132" s="208">
        <f>SUMIF($E$4:$E$123,"510",$CT$4:$CT$123)</f>
        <v>0</v>
      </c>
      <c r="CU132" s="208">
        <f>SUMIF($E$4:$E$123,"510",$CU$4:$CU$123)</f>
        <v>0</v>
      </c>
      <c r="CV132" s="208">
        <f>SUMIF($E$4:$E$123,"510",$CV$4:$CV$123)</f>
        <v>19351979</v>
      </c>
      <c r="CW132" s="208">
        <f>SUMIF($E$4:$E$123,"510",$CW$4:$CW$123)</f>
        <v>0</v>
      </c>
      <c r="CX132" s="208">
        <f>SUMIF($E$4:$E$123,"510",$CX$4:$CX$123)</f>
        <v>0</v>
      </c>
      <c r="CY132" s="208">
        <f>SUMIF($E$4:$E$123,"510",$CY$4:$CY$123)</f>
        <v>0</v>
      </c>
      <c r="CZ132" s="208">
        <f>SUMIF($E$4:$E$123,"510",$CZ$4:$CZ$123)</f>
        <v>0</v>
      </c>
      <c r="DA132" s="208">
        <f>SUMIF($E$4:$E$123,"510",$DA$4:$DA$123)</f>
        <v>0</v>
      </c>
      <c r="DB132" s="208">
        <f>SUMIF($E$4:$E$123,"510",$DB$4:$DB$123)</f>
        <v>90576315</v>
      </c>
      <c r="DD132" t="s">
        <v>3755</v>
      </c>
      <c r="DF132" s="149">
        <v>922576315</v>
      </c>
      <c r="DG132" s="1082">
        <v>363440998</v>
      </c>
      <c r="DH132" s="1080">
        <v>0.39394139226303465</v>
      </c>
    </row>
    <row r="133" spans="3:115" x14ac:dyDescent="0.25">
      <c r="C133" s="987"/>
      <c r="D133" s="1060" t="s">
        <v>1517</v>
      </c>
      <c r="E133" s="239">
        <v>520</v>
      </c>
      <c r="F133" s="133"/>
      <c r="G133" s="951">
        <f>SUMIF($E$4:$E$123,"520",$G$4:$G$123)</f>
        <v>1425523846</v>
      </c>
      <c r="H133" s="216">
        <f>SUMIF($E$4:$E$123,"520",$H$4:$H$123)</f>
        <v>0</v>
      </c>
      <c r="I133" s="216">
        <f>SUMIF($E$4:$E$123,"520",$I$4:$I$123)</f>
        <v>0</v>
      </c>
      <c r="J133" s="951">
        <f>SUMIF($E$4:$E$123,"520",$J$4:$J$123)</f>
        <v>0</v>
      </c>
      <c r="K133" s="133">
        <f>SUMIF($E$4:$E$123,"520",$K$4:$K$123)</f>
        <v>520000000</v>
      </c>
      <c r="L133" s="133">
        <f>SUMIF($E$4:$E$123,"520",$L$4:$L$123)</f>
        <v>0</v>
      </c>
      <c r="M133" s="133">
        <f>SUMIF($E$4:$E$123,"520",$M$4:$M$123)</f>
        <v>0</v>
      </c>
      <c r="N133" s="133">
        <f>SUMIF($E$4:$E$123,"520",$N$4:$N$123)</f>
        <v>0</v>
      </c>
      <c r="O133" s="133">
        <f>SUMIF($E$4:$E$123,"520",$O$4:$O$123)</f>
        <v>0</v>
      </c>
      <c r="P133" s="133">
        <f>SUMIF($E$4:$E$123,"520",$P$4:$P$123)</f>
        <v>0</v>
      </c>
      <c r="Q133" s="133">
        <f>SUMIF($E$4:$E$123,"520",$Q$4:$Q$123)</f>
        <v>0</v>
      </c>
      <c r="R133" s="133">
        <f>SUMIF($E$4:$E$123,"520",$R$4:$R$123)</f>
        <v>200000000</v>
      </c>
      <c r="S133" s="133">
        <f>SUMIF($E$4:$E$123,"520",$S$4:$S$123)</f>
        <v>333901442</v>
      </c>
      <c r="T133" s="133">
        <f>SUMIF($E$4:$E$123,"520",$T$4:$T$123)</f>
        <v>0</v>
      </c>
      <c r="U133" s="133">
        <f>SUMIF($E$4:$E$123,"520",$U$4:$U$123)</f>
        <v>0</v>
      </c>
      <c r="V133" s="133">
        <f>SUMIF($E$4:$E$116,"520",$V$4:$V$116)</f>
        <v>0</v>
      </c>
      <c r="W133" s="133">
        <f>SUMIF($E$4:$E$123,"520",$W$4:$W$123)</f>
        <v>0</v>
      </c>
      <c r="X133" s="133">
        <f>SUMIF($E$4:$E$123,"520",$X$4:$X$123)</f>
        <v>0</v>
      </c>
      <c r="Y133" s="133">
        <f>SUMIF($E$4:$E$123,"520",$Y$4:$Y$123)</f>
        <v>371622404</v>
      </c>
      <c r="AA133" s="946">
        <f t="shared" si="138"/>
        <v>0.53946037743096442</v>
      </c>
      <c r="AB133" s="218">
        <f t="shared" si="139"/>
        <v>769013632</v>
      </c>
      <c r="AC133" s="951">
        <f>SUMIF($E$4:$E$123,"520",$AC$4:$AC$123)</f>
        <v>0</v>
      </c>
      <c r="AD133" s="951">
        <f>SUMIF($E$4:$E$123,"520",$AD$4:$AD$123)</f>
        <v>0</v>
      </c>
      <c r="AE133" s="951">
        <f>SUMIF($E$4:$E$123,"520",$AE$4:$AE$123)</f>
        <v>0</v>
      </c>
      <c r="AF133" s="951">
        <f>SUMIF($E$4:$E$123,"520",$AF$4:$AF$123)</f>
        <v>157450721</v>
      </c>
      <c r="AG133" s="951">
        <f>SUMIF($E$4:$E$123,"520",$AG$4:$AG$123)</f>
        <v>0</v>
      </c>
      <c r="AH133" s="951">
        <f>SUMIF($E$4:$E$123,"520",$AH$4:$AH$123)</f>
        <v>0</v>
      </c>
      <c r="AI133" s="951">
        <f>SUMIF($E$4:$E$123,"520",$AI$4:$AI$123)</f>
        <v>0</v>
      </c>
      <c r="AJ133" s="951">
        <f>SUMIF($E$4:$E$123,"520",$AJ$4:$AJ$123)</f>
        <v>0</v>
      </c>
      <c r="AK133" s="951">
        <f>SUMIF($E$4:$E$116,"520",$AK$4:$AK$116)</f>
        <v>0</v>
      </c>
      <c r="AL133" s="951">
        <f>SUMIF($E$4:$E$123,"520",$AL$4:$AL$123)</f>
        <v>0</v>
      </c>
      <c r="AM133" s="951">
        <f>SUMIF($E$4:$E$123,"520",$AM$4:$AM$123)</f>
        <v>140671255</v>
      </c>
      <c r="AN133" s="951">
        <f>SUMIF($E$4:$E$123,"520",$AN$4:$AN$123)</f>
        <v>265000000</v>
      </c>
      <c r="AO133" s="951">
        <f>SUMIF($E$4:$E$123,"520",$AO$4:$AO$123)</f>
        <v>0</v>
      </c>
      <c r="AP133" s="951">
        <f>SUMIF($E$4:$E$123,"520",$AP$4:$AP$123)</f>
        <v>0</v>
      </c>
      <c r="AQ133" s="951">
        <f>SUMIF($E$4:$E$123,"520",$AQ$4:$AQ$123)</f>
        <v>0</v>
      </c>
      <c r="AR133" s="951">
        <f>SUMIF($E$4:$E$123,"520",$AR$4:$AR$123)</f>
        <v>0</v>
      </c>
      <c r="AS133" s="951">
        <f>SUMIF($E$4:$E$123,"520",$AS$4:$AS$123)</f>
        <v>0</v>
      </c>
      <c r="AT133" s="951">
        <f>SUMIF($E$4:$E$123,"520",$AT$4:$AT$123)</f>
        <v>205891656</v>
      </c>
      <c r="AU133" s="950">
        <f t="shared" si="140"/>
        <v>0.46053962256903558</v>
      </c>
      <c r="AV133" s="149">
        <f t="shared" si="141"/>
        <v>656510214</v>
      </c>
      <c r="AW133" s="953">
        <f>SUMIF($E$4:$E$123,"520",$AW$4:$AW$123)</f>
        <v>0</v>
      </c>
      <c r="AX133" s="953">
        <f>SUMIF($E$4:$E$123,"520",$AX$4:$AX$123)</f>
        <v>0</v>
      </c>
      <c r="AY133" s="953">
        <f>SUMIF($E$4:$E$123,"520",$AY$4:$AY$123)</f>
        <v>0</v>
      </c>
      <c r="AZ133" s="953">
        <f>SUMIF($E$4:$E$123,"520",$AZ$4:$AZ$123)</f>
        <v>362549279</v>
      </c>
      <c r="BA133" s="953">
        <f>SUMIF($E$4:$E$123,"520",$BA$4:$BA$123)</f>
        <v>0</v>
      </c>
      <c r="BB133" s="953">
        <f>SUMIF($E$4:$E$123,"520",$BB$4:$BB$123)</f>
        <v>0</v>
      </c>
      <c r="BC133" s="953">
        <f>SUMIF($E$4:$E$123,"520",$BC$4:$BC$123)</f>
        <v>0</v>
      </c>
      <c r="BD133" s="953">
        <f>SUMIF($E$4:$E$123,"520",$BD$4:$BD$123)</f>
        <v>0</v>
      </c>
      <c r="BE133" s="953">
        <f>SUMIF($E$4:$E$123,"520",$BE$4:$BE$123)</f>
        <v>0</v>
      </c>
      <c r="BF133" s="953">
        <f>SUMIF($E$4:$E$123,"520",$BF$4:$BF$123)</f>
        <v>0</v>
      </c>
      <c r="BG133" s="953">
        <f>SUMIF($E$4:$E$123,"520",$BG$4:$BG$123)</f>
        <v>59328745</v>
      </c>
      <c r="BH133" s="953">
        <f>SUMIF($E$4:$E$123,"520",$BH$4:$BH$123)</f>
        <v>68901442</v>
      </c>
      <c r="BI133" s="953">
        <f>SUMIF($E$4:$E$123,"520",$BI$4:$BI$123)</f>
        <v>0</v>
      </c>
      <c r="BJ133" s="953">
        <f>SUMIF($E$4:$E$123,"520",$BJ$4:$BJ$123)</f>
        <v>0</v>
      </c>
      <c r="BK133" s="953">
        <f>SUMIF($E$4:$E$123,"111",$BK$4:$BK$123)</f>
        <v>0</v>
      </c>
      <c r="BL133" s="953">
        <f>SUMIF($E$4:$E$123,"520",$BL$4:$BL$123)</f>
        <v>0</v>
      </c>
      <c r="BM133" s="953">
        <f>SUMIF($E$4:$E$123,"520",$BM$4:$BM$123)</f>
        <v>0</v>
      </c>
      <c r="BN133" s="956">
        <f>SUMIF($E$4:$E$123,"520",$BN$4:$BN$123)</f>
        <v>165730748</v>
      </c>
      <c r="BO133" s="959">
        <f t="shared" si="142"/>
        <v>0.2538887693920765</v>
      </c>
      <c r="BP133" s="149">
        <f t="shared" si="143"/>
        <v>361924495</v>
      </c>
      <c r="BQ133" s="951">
        <f>SUMIF($E$4:$E$123,"520",$BQ$4:$BQ$123)</f>
        <v>0</v>
      </c>
      <c r="BR133" s="951">
        <f>SUMIF($E$4:$E$123,"520",$BR$4:$BR$123)</f>
        <v>0</v>
      </c>
      <c r="BS133" s="951">
        <f>SUMIF($E$4:$E$123,"520",$BS$4:$BS$123)</f>
        <v>0</v>
      </c>
      <c r="BT133" s="951">
        <f>SUMIF($E$4:$E$123,"520",$BT$4:$BT$123)</f>
        <v>72558519</v>
      </c>
      <c r="BU133" s="951">
        <f>SUMIF($E$4:$E$123,"520",$BU$4:$BU$123)</f>
        <v>0</v>
      </c>
      <c r="BV133" s="951">
        <f>SUMIF($E$4:$E$123,"520",$BV$4:$BV$123)</f>
        <v>0</v>
      </c>
      <c r="BW133" s="951">
        <f>SUMIF($E$4:$E$123,"520",$BW$4:$BW$123)</f>
        <v>0</v>
      </c>
      <c r="BX133" s="951">
        <f>SUMIF($E$4:$E$123,"520",$BX$4:$BX$123)</f>
        <v>0</v>
      </c>
      <c r="BY133" s="951">
        <f>SUMIF($E$4:$E$123,"520",$BY$4:$BY$123)</f>
        <v>0</v>
      </c>
      <c r="BZ133" s="951">
        <f>SUMIF($E$4:$E$123,"520",$BZ$4:$BZ$123)</f>
        <v>0</v>
      </c>
      <c r="CA133" s="951">
        <f>SUMIF($E$4:$E$123,"520",$CA$4:$CA$123)</f>
        <v>103413334</v>
      </c>
      <c r="CB133" s="951">
        <f>SUMIF($E$4:$E$123,"520",$CB$4:$CB$123)</f>
        <v>20000000</v>
      </c>
      <c r="CC133" s="951">
        <f>SUMIF($E$4:$E$123,"520",$CC$4:$CC$123)</f>
        <v>0</v>
      </c>
      <c r="CD133" s="951">
        <f>SUMIF($E$4:$E$123,"520",$CD$4:$CD$123)</f>
        <v>0</v>
      </c>
      <c r="CE133" s="951">
        <f>SUMIF($E$4:$E$123,"520",$CE$4:$CE$123)</f>
        <v>0</v>
      </c>
      <c r="CF133" s="951">
        <f>SUMIF($E$4:$E$123,"520",$CF$4:$CF$123)</f>
        <v>0</v>
      </c>
      <c r="CG133" s="951">
        <f>SUMIF($E$4:$E$123,"520",$CG$4:$CG$123)</f>
        <v>0</v>
      </c>
      <c r="CH133" s="952">
        <f>SUMIF($E$4:$E$123,"520",$CH$4:$CH$123)</f>
        <v>165952642</v>
      </c>
      <c r="CI133" s="1005">
        <f t="shared" si="144"/>
        <v>0.7461112306079235</v>
      </c>
      <c r="CJ133" s="149">
        <f t="shared" si="145"/>
        <v>1063599351</v>
      </c>
      <c r="CK133" s="953">
        <f>SUMIF($E$4:$E$123,"520",$CK$4:$CK$123)</f>
        <v>0</v>
      </c>
      <c r="CL133" s="953">
        <f>SUMIF($E$4:$E$123,"520",$CL$4:$CL$123)</f>
        <v>0</v>
      </c>
      <c r="CM133" s="953">
        <f>SUMIF($E$4:$E$123,"520",$CM$4:$CM$123)</f>
        <v>0</v>
      </c>
      <c r="CN133" s="953">
        <f>SUMIF($E$4:$E$123,"520",$CN$4:$CN$123)</f>
        <v>447441481</v>
      </c>
      <c r="CO133" s="953">
        <f>SUMIF($E$4:$E$123,"520",$CO$4:$CO$123)</f>
        <v>0</v>
      </c>
      <c r="CP133" s="953">
        <f>SUMIF($E$4:$E$123,"520",$CP$4:$CP$123)</f>
        <v>0</v>
      </c>
      <c r="CQ133" s="208">
        <f>SUMIF($E$4:$E$123,"520",$CQ$4:$CQ$123)</f>
        <v>0</v>
      </c>
      <c r="CR133" s="208">
        <f>SUMIF($E$4:$E$123,"520",$CR$4:$CR$123)</f>
        <v>0</v>
      </c>
      <c r="CS133" s="208">
        <f>SUMIF($E$4:$E$123,"520",$CS$4:$CS$123)</f>
        <v>0</v>
      </c>
      <c r="CT133" s="208">
        <f>SUMIF($E$4:$E$123,"520",$CT$4:$CT$123)</f>
        <v>0</v>
      </c>
      <c r="CU133" s="208">
        <f>SUMIF($E$4:$E$123,"520",$CU$4:$CU$123)</f>
        <v>96586666</v>
      </c>
      <c r="CV133" s="208">
        <f>SUMIF($E$4:$E$123,"520",$CV$4:$CV$123)</f>
        <v>313901442</v>
      </c>
      <c r="CW133" s="208">
        <f>SUMIF($E$4:$E$123,"520",$CW$4:$CW$123)</f>
        <v>0</v>
      </c>
      <c r="CX133" s="208">
        <f>SUMIF($E$4:$E$123,"520",$CX$4:$CX$123)</f>
        <v>0</v>
      </c>
      <c r="CY133" s="208">
        <f>SUMIF($E$4:$E$123,"520",$CY$4:$CY$123)</f>
        <v>0</v>
      </c>
      <c r="CZ133" s="208">
        <f>SUMIF($E$4:$E$123,"520",$CZ$4:$CZ$123)</f>
        <v>0</v>
      </c>
      <c r="DA133" s="208">
        <f>SUMIF($E$4:$E$123,"520",$DA$4:$DA$123)</f>
        <v>0</v>
      </c>
      <c r="DB133" s="208">
        <f>SUMIF($E$4:$E$123,"520",$DB$4:$DB$123)</f>
        <v>205669762</v>
      </c>
      <c r="DD133" t="s">
        <v>4626</v>
      </c>
      <c r="DF133" s="149">
        <v>1425523846</v>
      </c>
      <c r="DG133" s="1082">
        <v>361924495</v>
      </c>
      <c r="DH133" s="1080">
        <v>0.2538887693920765</v>
      </c>
    </row>
    <row r="134" spans="3:115" x14ac:dyDescent="0.25">
      <c r="C134" s="987"/>
      <c r="D134" s="1060" t="s">
        <v>4432</v>
      </c>
      <c r="E134" s="1062"/>
      <c r="F134" s="3"/>
      <c r="G134" s="954">
        <f t="shared" ref="G134:Z134" si="146">SUM(G128:G133)</f>
        <v>15087623177</v>
      </c>
      <c r="H134" s="955">
        <f t="shared" si="146"/>
        <v>0</v>
      </c>
      <c r="I134" s="955">
        <f t="shared" si="146"/>
        <v>8408835637</v>
      </c>
      <c r="J134" s="955">
        <f t="shared" si="146"/>
        <v>98553232</v>
      </c>
      <c r="K134" s="955">
        <f t="shared" si="146"/>
        <v>1899736650</v>
      </c>
      <c r="L134" s="955">
        <f t="shared" si="146"/>
        <v>0</v>
      </c>
      <c r="M134" s="955">
        <f t="shared" si="146"/>
        <v>0</v>
      </c>
      <c r="N134" s="955">
        <f t="shared" si="146"/>
        <v>0</v>
      </c>
      <c r="O134" s="955">
        <f t="shared" si="146"/>
        <v>0</v>
      </c>
      <c r="P134" s="955">
        <f t="shared" si="146"/>
        <v>0</v>
      </c>
      <c r="Q134" s="955">
        <f t="shared" si="146"/>
        <v>140509069</v>
      </c>
      <c r="R134" s="955">
        <f t="shared" si="146"/>
        <v>1500000000</v>
      </c>
      <c r="S134" s="955">
        <f t="shared" si="146"/>
        <v>1142029623</v>
      </c>
      <c r="T134" s="955">
        <f t="shared" si="146"/>
        <v>0</v>
      </c>
      <c r="U134" s="955">
        <f t="shared" si="146"/>
        <v>1104833768</v>
      </c>
      <c r="V134" s="955">
        <f t="shared" si="146"/>
        <v>0</v>
      </c>
      <c r="W134" s="955">
        <f t="shared" si="146"/>
        <v>0</v>
      </c>
      <c r="X134" s="955">
        <f t="shared" si="146"/>
        <v>0</v>
      </c>
      <c r="Y134" s="955">
        <f t="shared" si="146"/>
        <v>793125198</v>
      </c>
      <c r="Z134" s="955">
        <f t="shared" si="146"/>
        <v>0</v>
      </c>
      <c r="AA134" s="946">
        <f t="shared" si="138"/>
        <v>0.19967164779091567</v>
      </c>
      <c r="AB134" s="954">
        <f t="shared" ref="AB134:AT134" si="147">SUM(AB128:AB133)</f>
        <v>3012570581</v>
      </c>
      <c r="AC134" s="146">
        <f t="shared" si="147"/>
        <v>0</v>
      </c>
      <c r="AD134" s="146">
        <f t="shared" si="147"/>
        <v>960263572</v>
      </c>
      <c r="AE134" s="146">
        <f t="shared" si="147"/>
        <v>0</v>
      </c>
      <c r="AF134" s="146">
        <f t="shared" si="147"/>
        <v>566750580</v>
      </c>
      <c r="AG134" s="146">
        <f t="shared" si="147"/>
        <v>0</v>
      </c>
      <c r="AH134" s="146">
        <f t="shared" si="147"/>
        <v>0</v>
      </c>
      <c r="AI134" s="146">
        <f t="shared" si="147"/>
        <v>0</v>
      </c>
      <c r="AJ134" s="146">
        <f t="shared" si="147"/>
        <v>0</v>
      </c>
      <c r="AK134" s="146">
        <f t="shared" si="147"/>
        <v>0</v>
      </c>
      <c r="AL134" s="146">
        <f t="shared" si="147"/>
        <v>0</v>
      </c>
      <c r="AM134" s="146">
        <f t="shared" si="147"/>
        <v>450670855</v>
      </c>
      <c r="AN134" s="146">
        <f t="shared" si="147"/>
        <v>506089999</v>
      </c>
      <c r="AO134" s="146">
        <f t="shared" si="147"/>
        <v>0</v>
      </c>
      <c r="AP134" s="146">
        <f t="shared" si="147"/>
        <v>292365444</v>
      </c>
      <c r="AQ134" s="146">
        <f t="shared" si="147"/>
        <v>0</v>
      </c>
      <c r="AR134" s="146">
        <f t="shared" si="147"/>
        <v>0</v>
      </c>
      <c r="AS134" s="146">
        <f t="shared" si="147"/>
        <v>0</v>
      </c>
      <c r="AT134" s="146">
        <f t="shared" si="147"/>
        <v>236430131</v>
      </c>
      <c r="AU134" s="950">
        <f t="shared" si="140"/>
        <v>0.80032835220908427</v>
      </c>
      <c r="AV134" s="146">
        <f t="shared" ref="AV134:BN134" si="148">SUM(AV128:AV133)</f>
        <v>12075052596</v>
      </c>
      <c r="AW134" s="146">
        <f t="shared" si="148"/>
        <v>0</v>
      </c>
      <c r="AX134" s="149">
        <f t="shared" si="148"/>
        <v>7448572065</v>
      </c>
      <c r="AY134" s="149">
        <f t="shared" si="148"/>
        <v>98553232</v>
      </c>
      <c r="AZ134" s="149">
        <f t="shared" si="148"/>
        <v>1332986070</v>
      </c>
      <c r="BA134" s="149">
        <f t="shared" si="148"/>
        <v>0</v>
      </c>
      <c r="BB134" s="149">
        <f t="shared" si="148"/>
        <v>0</v>
      </c>
      <c r="BC134" s="149">
        <f t="shared" si="148"/>
        <v>0</v>
      </c>
      <c r="BD134" s="149">
        <f t="shared" si="148"/>
        <v>0</v>
      </c>
      <c r="BE134" s="149">
        <f t="shared" si="148"/>
        <v>0</v>
      </c>
      <c r="BF134" s="149">
        <f t="shared" si="148"/>
        <v>140509069</v>
      </c>
      <c r="BG134" s="149">
        <f t="shared" si="148"/>
        <v>1049329145</v>
      </c>
      <c r="BH134" s="149">
        <f t="shared" si="148"/>
        <v>635939624</v>
      </c>
      <c r="BI134" s="149">
        <f t="shared" si="148"/>
        <v>0</v>
      </c>
      <c r="BJ134" s="149">
        <f t="shared" si="148"/>
        <v>812468324</v>
      </c>
      <c r="BK134" s="149">
        <f t="shared" si="148"/>
        <v>0</v>
      </c>
      <c r="BL134" s="149">
        <f t="shared" si="148"/>
        <v>0</v>
      </c>
      <c r="BM134" s="149">
        <f t="shared" si="148"/>
        <v>0</v>
      </c>
      <c r="BN134" s="149">
        <f t="shared" si="148"/>
        <v>556695067</v>
      </c>
      <c r="BO134" s="959">
        <f t="shared" si="142"/>
        <v>8.1744759696817548E-2</v>
      </c>
      <c r="BP134" s="149">
        <f t="shared" ref="BP134:CH134" si="149">SUM(BP128:BP133)</f>
        <v>1233334131</v>
      </c>
      <c r="BQ134" s="219">
        <f t="shared" si="149"/>
        <v>0</v>
      </c>
      <c r="BR134" s="219">
        <f t="shared" si="149"/>
        <v>303812128</v>
      </c>
      <c r="BS134" s="219">
        <f t="shared" si="149"/>
        <v>0</v>
      </c>
      <c r="BT134" s="954">
        <f t="shared" si="149"/>
        <v>414920050</v>
      </c>
      <c r="BU134" s="954">
        <f t="shared" si="149"/>
        <v>0</v>
      </c>
      <c r="BV134" s="954">
        <f t="shared" si="149"/>
        <v>0</v>
      </c>
      <c r="BW134" s="954">
        <f t="shared" si="149"/>
        <v>0</v>
      </c>
      <c r="BX134" s="954">
        <f t="shared" si="149"/>
        <v>0</v>
      </c>
      <c r="BY134" s="954">
        <f t="shared" si="149"/>
        <v>0</v>
      </c>
      <c r="BZ134" s="954">
        <f t="shared" si="149"/>
        <v>0</v>
      </c>
      <c r="CA134" s="954">
        <f t="shared" si="149"/>
        <v>167835046</v>
      </c>
      <c r="CB134" s="954">
        <f t="shared" si="149"/>
        <v>156363852</v>
      </c>
      <c r="CC134" s="954">
        <f t="shared" si="149"/>
        <v>0</v>
      </c>
      <c r="CD134" s="954">
        <f t="shared" si="149"/>
        <v>24450413</v>
      </c>
      <c r="CE134" s="954">
        <f t="shared" si="149"/>
        <v>0</v>
      </c>
      <c r="CF134" s="954">
        <f t="shared" si="149"/>
        <v>0</v>
      </c>
      <c r="CG134" s="954">
        <f t="shared" si="149"/>
        <v>0</v>
      </c>
      <c r="CH134" s="955">
        <f t="shared" si="149"/>
        <v>165952642</v>
      </c>
      <c r="CI134" s="1005">
        <f t="shared" si="144"/>
        <v>0.91825524030318251</v>
      </c>
      <c r="CJ134" s="954">
        <f t="shared" ref="CJ134:DB134" ca="1" si="150">SUM(CJ128:CJ133)</f>
        <v>13854289046</v>
      </c>
      <c r="CK134" s="955">
        <f t="shared" ca="1" si="150"/>
        <v>0</v>
      </c>
      <c r="CL134" s="955">
        <f t="shared" si="150"/>
        <v>8105023509</v>
      </c>
      <c r="CM134" s="955">
        <f t="shared" si="150"/>
        <v>98553232</v>
      </c>
      <c r="CN134" s="149">
        <f t="shared" si="150"/>
        <v>1484816600</v>
      </c>
      <c r="CO134" s="149">
        <f t="shared" si="150"/>
        <v>0</v>
      </c>
      <c r="CP134" s="149">
        <f t="shared" si="150"/>
        <v>0</v>
      </c>
      <c r="CQ134" s="149">
        <f t="shared" si="150"/>
        <v>0</v>
      </c>
      <c r="CR134" s="149">
        <f t="shared" si="150"/>
        <v>0</v>
      </c>
      <c r="CS134" s="149">
        <f t="shared" si="150"/>
        <v>0</v>
      </c>
      <c r="CT134" s="149">
        <f t="shared" si="150"/>
        <v>140509069</v>
      </c>
      <c r="CU134" s="149">
        <f t="shared" si="150"/>
        <v>1332164954</v>
      </c>
      <c r="CV134" s="149">
        <f t="shared" si="150"/>
        <v>985665771</v>
      </c>
      <c r="CW134" s="149">
        <f t="shared" si="150"/>
        <v>0</v>
      </c>
      <c r="CX134" s="149">
        <f t="shared" si="150"/>
        <v>1080383355</v>
      </c>
      <c r="CY134" s="149">
        <f t="shared" si="150"/>
        <v>0</v>
      </c>
      <c r="CZ134" s="149">
        <f t="shared" si="150"/>
        <v>0</v>
      </c>
      <c r="DA134" s="149">
        <f t="shared" si="150"/>
        <v>0</v>
      </c>
      <c r="DB134" s="149">
        <f t="shared" si="150"/>
        <v>627172556</v>
      </c>
      <c r="DD134" t="s">
        <v>3307</v>
      </c>
      <c r="DF134" s="149">
        <v>2515000000</v>
      </c>
      <c r="DG134" s="1082">
        <v>32981961</v>
      </c>
      <c r="DH134" s="1080">
        <v>1.3114099801192844E-2</v>
      </c>
    </row>
    <row r="135" spans="3:115" ht="15.75" thickBot="1" x14ac:dyDescent="0.3">
      <c r="C135" s="987"/>
      <c r="D135" s="1060" t="s">
        <v>3307</v>
      </c>
      <c r="E135" s="1065">
        <v>301</v>
      </c>
      <c r="F135" s="133"/>
      <c r="G135" s="951">
        <f>SUMIF($E$4:$E$123,"301",$G$4:$G$123)</f>
        <v>2515000000</v>
      </c>
      <c r="H135" s="216">
        <f>SUMIF($E$4:$E$123,"301",$H$4:$H$123)</f>
        <v>200000000</v>
      </c>
      <c r="I135" s="216">
        <f>SUMIF($E$4:$E$123,"301",$I$4:$I$123)</f>
        <v>318168096</v>
      </c>
      <c r="J135" s="951">
        <f>SUMIF($E$4:$E$123,"301",$J$4:$J$123)</f>
        <v>0</v>
      </c>
      <c r="K135" s="133">
        <f>SUMIF($E$4:$E$123,"301",$K$4:$K$123)</f>
        <v>701280247</v>
      </c>
      <c r="L135" s="133">
        <f>SUMIF($E$4:$E$123,"301",$L$4:$L$123)</f>
        <v>0</v>
      </c>
      <c r="M135" s="133">
        <f>SUMIF($E$4:$E$123,"301",$M$4:$M$123)</f>
        <v>0</v>
      </c>
      <c r="N135" s="133">
        <f>SUMIF($E$4:$E$123,"301",$N$4:$N$123)</f>
        <v>0</v>
      </c>
      <c r="O135" s="133">
        <f>SUMIF($E$4:$E$123,"301",$O$4:$O$123)</f>
        <v>0</v>
      </c>
      <c r="P135" s="133">
        <f>SUMIF($E$4:$E$123,"301",$P$4:$P$123)</f>
        <v>0</v>
      </c>
      <c r="Q135" s="133">
        <f>SUMIF($E$4:$E$123,"301",$Q$4:$Q$123)</f>
        <v>0</v>
      </c>
      <c r="R135" s="133">
        <f>SUMIF($E$4:$E$123,"301",$R$4:$R$123)</f>
        <v>0</v>
      </c>
      <c r="S135" s="133">
        <f>SUMIF($E$4:$E$123,"301",$S$4:$S$123)</f>
        <v>0</v>
      </c>
      <c r="T135" s="133">
        <f>SUMIF($E$4:$E$123,"301",$T$4:$T$123)</f>
        <v>0</v>
      </c>
      <c r="U135" s="133">
        <f>SUMIF($E$4:$E$123,"301",$U$4:$U$123)</f>
        <v>0</v>
      </c>
      <c r="V135" s="133">
        <f>SUMIF($E$4:$E$116,"301",$V$4:$V$116)</f>
        <v>1262551657</v>
      </c>
      <c r="W135" s="133">
        <f>SUMIF($E$4:$E$116,"301",$W$4:$W$116)</f>
        <v>0</v>
      </c>
      <c r="X135" s="133">
        <f>SUMIF($E$4:$E$123,"301",$X$4:$X$123)</f>
        <v>0</v>
      </c>
      <c r="Y135" s="133">
        <f>SUMIF($E$4:$E$123,"301",$Y$4:$Y$123)</f>
        <v>33000000</v>
      </c>
      <c r="AA135" s="946">
        <f t="shared" si="138"/>
        <v>0.6688862333996024</v>
      </c>
      <c r="AB135" s="218">
        <f>SUM(AC135:AT135)</f>
        <v>1682248877</v>
      </c>
      <c r="AC135" s="951">
        <f>SUMIF($E$4:$E$123,"301",$AC$4:$AC$123)</f>
        <v>200000000</v>
      </c>
      <c r="AD135" s="951">
        <f>SUMIF($E$4:$E$123,"301",$AD$4:$AD$123)</f>
        <v>268168096</v>
      </c>
      <c r="AE135" s="951">
        <f>SUMIF($E$4:$E$123,"301",$AE$4:$AE$123)</f>
        <v>0</v>
      </c>
      <c r="AF135" s="951">
        <f>SUMIF($E$4:$E$123,"301",$AF$4:$AF$123)</f>
        <v>701280247</v>
      </c>
      <c r="AG135" s="951">
        <f>SUMIF($E$4:$E$123,"301",$AG$4:$AG$123)</f>
        <v>0</v>
      </c>
      <c r="AH135" s="951">
        <f>SUMIF($E$4:$E$123,"301",$AH$4:$AH$123)</f>
        <v>0</v>
      </c>
      <c r="AI135" s="951">
        <f>SUMIF($E$4:$E$123,"301",$AI$4:$AI$123)</f>
        <v>0</v>
      </c>
      <c r="AJ135" s="951">
        <f>SUMIF($E$4:$E$123,"301",$AJ$4:$AJ$123)</f>
        <v>0</v>
      </c>
      <c r="AK135" s="951">
        <f>SUMIF($E$4:$E$116,"301",$AK$4:$AK$116)</f>
        <v>0</v>
      </c>
      <c r="AL135" s="951">
        <f>SUMIF($E$4:$E$123,"301",$AL$4:$AL$123)</f>
        <v>0</v>
      </c>
      <c r="AM135" s="951">
        <f>SUMIF($E$4:$E$123,"301",$AM$4:$AM$123)</f>
        <v>0</v>
      </c>
      <c r="AN135" s="951">
        <f>SUMIF($E$4:$E$123,"301",$AN$4:$AN$123)</f>
        <v>0</v>
      </c>
      <c r="AO135" s="951">
        <f>SUMIF($E$4:$E$123,"301",$AO$4:$AO$123)</f>
        <v>0</v>
      </c>
      <c r="AP135" s="951">
        <f>SUMIF($E$4:$E$123,"301",$AP$4:$AP$123)</f>
        <v>0</v>
      </c>
      <c r="AQ135" s="951">
        <f>SUMIF($E$4:$E$123,"301",$AQ$4:$AQ$123)</f>
        <v>512800534</v>
      </c>
      <c r="AR135" s="951">
        <f>SUMIF($E$4:$E$123,"301",$AR$4:$AR$123)</f>
        <v>0</v>
      </c>
      <c r="AS135" s="951">
        <f>SUMIF($E$4:$E$123,"301",$AS$4:$AS$123)</f>
        <v>0</v>
      </c>
      <c r="AT135" s="951">
        <f>SUMIF($E$4:$E$123,"301",$AT$4:$AT$123)</f>
        <v>0</v>
      </c>
      <c r="AU135" s="950">
        <f t="shared" si="140"/>
        <v>0.3311137666003976</v>
      </c>
      <c r="AV135" s="149">
        <f>SUM(AW135:BN135)</f>
        <v>832751123</v>
      </c>
      <c r="AW135" s="953">
        <f>SUMIF($E$4:$E$123,"301",$AW$4:$AW$123)</f>
        <v>0</v>
      </c>
      <c r="AX135" s="953">
        <f>SUMIF($E$4:$E$123,"301",$AX$4:$AX$123)</f>
        <v>50000000</v>
      </c>
      <c r="AY135" s="953">
        <f>SUMIF($E$4:$E$123,"301",$AY$4:$AY$123)</f>
        <v>0</v>
      </c>
      <c r="AZ135" s="953">
        <f>SUMIF($E$4:$E$123,"301",$AZ$4:$AZ$123)</f>
        <v>0</v>
      </c>
      <c r="BA135" s="953">
        <f>SUMIF($E$4:$E$123,"301",$BA$4:$BA$123)</f>
        <v>0</v>
      </c>
      <c r="BB135" s="953">
        <f>SUMIF($E$4:$E$123,"301",$BB$4:$BB$123)</f>
        <v>0</v>
      </c>
      <c r="BC135" s="953">
        <f>SUMIF($E$4:$E$123,"301",$BC$4:$BC$123)</f>
        <v>0</v>
      </c>
      <c r="BD135" s="953">
        <f>SUMIF($E$4:$E$123,"301",$BD$4:$BD$123)</f>
        <v>0</v>
      </c>
      <c r="BE135" s="953">
        <f>SUMIF($E$4:$E$123,"301",$BE$4:$BE$123)</f>
        <v>0</v>
      </c>
      <c r="BF135" s="953">
        <f>SUMIF($E$4:$E$123,"301",$BF$4:$BF$123)</f>
        <v>0</v>
      </c>
      <c r="BG135" s="953">
        <f>SUMIF($E$4:$E$123,"301",$BG$4:$BG$123)</f>
        <v>0</v>
      </c>
      <c r="BH135" s="953">
        <f>SUMIF($E$4:$E$123,"301",$BH$4:$BH$123)</f>
        <v>0</v>
      </c>
      <c r="BI135" s="953">
        <f>SUMIF($E$4:$E$123,"301",$BI$4:$BI$123)</f>
        <v>0</v>
      </c>
      <c r="BJ135" s="953">
        <f>SUMIF($E$4:$E$123,"301",$BJ$4:$BJ$123)</f>
        <v>0</v>
      </c>
      <c r="BK135" s="953">
        <f>SUMIF($E$4:$E$123,"301",$BK$4:$BK$123)</f>
        <v>749751123</v>
      </c>
      <c r="BL135" s="953">
        <f>SUMIF($E$4:$E$123,"301",$BL$4:$BL$123)</f>
        <v>0</v>
      </c>
      <c r="BM135" s="953"/>
      <c r="BN135" s="956">
        <f>SUMIF($E$4:$E$123,"301",$BN$4:$BN$123)</f>
        <v>33000000</v>
      </c>
      <c r="BO135" s="959">
        <f t="shared" si="142"/>
        <v>1.3114099801192844E-2</v>
      </c>
      <c r="BP135" s="149">
        <f>SUM(BQ135:CH135)</f>
        <v>32981961</v>
      </c>
      <c r="BQ135" s="951">
        <f>SUMIF($E$4:$E$123,"301",$BQ$4:$BQ$123)</f>
        <v>0</v>
      </c>
      <c r="BR135" s="951">
        <f>SUMIF($E$4:$E$123,"301",$BR$4:$BR$123)</f>
        <v>0</v>
      </c>
      <c r="BS135" s="951">
        <f>SUMIF($E$4:$E$123,"301",$BS$4:$BS$123)</f>
        <v>0</v>
      </c>
      <c r="BT135" s="951">
        <f>SUMIF($E$4:$E$123,"301",$BT$4:$BT$123)</f>
        <v>0</v>
      </c>
      <c r="BU135" s="951">
        <f>SUMIF($E$4:$E$123,"301",$BU$4:$BU$123)</f>
        <v>0</v>
      </c>
      <c r="BV135" s="951">
        <f>SUMIF($E$4:$E$123,"301",$BV$4:$BV$123)</f>
        <v>0</v>
      </c>
      <c r="BW135" s="951">
        <f>SUMIF($E$4:$E$123,"301",$BW$4:$BW$123)</f>
        <v>0</v>
      </c>
      <c r="BX135" s="951">
        <f>SUMIF($E$4:$E$123,"301",$BX$4:$BX$123)</f>
        <v>0</v>
      </c>
      <c r="BY135" s="951">
        <f>SUMIF($E$4:$E$123,"301",$BY$4:$BY$123)</f>
        <v>0</v>
      </c>
      <c r="BZ135" s="951">
        <f>SUMIF($E$4:$E$123,"301",$BZ$4:$BZ$123)</f>
        <v>0</v>
      </c>
      <c r="CA135" s="951">
        <f>SUMIF($E$4:$E$123,"301",$CA$4:$CA$123)</f>
        <v>0</v>
      </c>
      <c r="CB135" s="951">
        <f>SUMIF($E$4:$E$123,"301",$CB$4:$CB$123)</f>
        <v>0</v>
      </c>
      <c r="CC135" s="951">
        <f>SUMIF($E$4:$E$123,"301",$CC$4:$CC$123)</f>
        <v>0</v>
      </c>
      <c r="CD135" s="951">
        <f>SUMIF($E$4:$E$123,"301",$CD$4:$CD$123)</f>
        <v>0</v>
      </c>
      <c r="CE135" s="951">
        <f>SUMIF($E$4:$E$123,"301",$CE$4:$CE$123)</f>
        <v>32981961</v>
      </c>
      <c r="CF135" s="951">
        <f>SUMIF($E$4:$E$123,"301",$CF$4:$CF$123)</f>
        <v>0</v>
      </c>
      <c r="CG135" s="951">
        <f>SUMIF($E$4:$E$123,"301",$CG$4:$CG$123)</f>
        <v>0</v>
      </c>
      <c r="CH135" s="952">
        <f>SUMIF($E$4:$E$123,"301",$CH$4:$CH$123)</f>
        <v>0</v>
      </c>
      <c r="CI135" s="1005">
        <f t="shared" si="144"/>
        <v>0.98688590019880718</v>
      </c>
      <c r="CJ135" s="149">
        <f>SUM(CK135:DB135)</f>
        <v>2482018039</v>
      </c>
      <c r="CK135" s="953">
        <f>SUMIF($E$4:$E$123,"301",$CK$4:$CK$123)</f>
        <v>200000000</v>
      </c>
      <c r="CL135" s="953">
        <f>SUMIF($E$4:$E$123,"301",$CL$4:$CL$123)</f>
        <v>318168096</v>
      </c>
      <c r="CM135" s="953">
        <f>SUMIF($E$4:$E$123,"301",$CM$4:$CM$123)</f>
        <v>0</v>
      </c>
      <c r="CN135" s="953">
        <f>SUMIF($E$4:$E$123,"301",$CN$4:$CN$123)</f>
        <v>701280247</v>
      </c>
      <c r="CO135" s="953">
        <f>SUMIF($E$4:$E$123,"301",$CO$4:$CO$123)</f>
        <v>0</v>
      </c>
      <c r="CP135" s="953">
        <f>SUMIF($E$4:$E$123,"301",$CP$4:$CP$123)</f>
        <v>0</v>
      </c>
      <c r="CQ135" s="208">
        <f>SUMIF($E$4:$E$123,"301",$CQ$4:$CQ$123)</f>
        <v>0</v>
      </c>
      <c r="CR135" s="208">
        <f>SUMIF($E$4:$E$123,"301",$CR$4:$CR$123)</f>
        <v>0</v>
      </c>
      <c r="CS135" s="208">
        <f>SUMIF($E$4:$E$123,"301",$CS$4:$CS$123)</f>
        <v>0</v>
      </c>
      <c r="CT135" s="208">
        <f>SUMIF($E$4:$E$123,"301",$CT$4:$CT$123)</f>
        <v>0</v>
      </c>
      <c r="CU135" s="208">
        <f>SUMIF($E$4:$E$123,"301",$CU$4:$CU$123)</f>
        <v>0</v>
      </c>
      <c r="CV135" s="208">
        <f>SUMIF($E$4:$E$123,"301",$CV$4:$CV$123)</f>
        <v>0</v>
      </c>
      <c r="CW135" s="208">
        <f>SUMIF($E$4:$E$123,"301",$CW$4:$CW$123)</f>
        <v>0</v>
      </c>
      <c r="CX135" s="208">
        <f>SUMIF($E$4:$E$123,"301",$CX$4:$CX$123)</f>
        <v>0</v>
      </c>
      <c r="CY135" s="208">
        <f>SUMIF($E$4:$E$123,"301",$CY$4:$CY$123)</f>
        <v>1229569696</v>
      </c>
      <c r="CZ135" s="208">
        <f>SUMIF($E$4:$E$123,"301",$CZ$4:$CZ$123)</f>
        <v>0</v>
      </c>
      <c r="DA135" s="208">
        <f>SUMIF($E$4:$E$123,"301",$DA$4:$DA$123)</f>
        <v>0</v>
      </c>
      <c r="DB135" s="208">
        <f>SUMIF($E$4:$E$123,"301",$DB$4:$DB$123)</f>
        <v>33000000</v>
      </c>
      <c r="DD135" t="s">
        <v>4630</v>
      </c>
      <c r="DF135" s="134">
        <f>SUM(DF128:DF134)</f>
        <v>17602623177</v>
      </c>
      <c r="DG135" s="134">
        <f>SUM(DG128:DG134)</f>
        <v>1266316092</v>
      </c>
      <c r="DH135" s="1081">
        <v>7.193905585927661E-2</v>
      </c>
    </row>
    <row r="136" spans="3:115" ht="16.5" thickTop="1" thickBot="1" x14ac:dyDescent="0.3">
      <c r="C136" s="1521" t="s">
        <v>4613</v>
      </c>
      <c r="D136" s="1522"/>
      <c r="E136" s="132"/>
      <c r="F136" s="134"/>
      <c r="G136" s="945">
        <f t="shared" ref="G136:Z136" si="151">SUM(G134:G135)</f>
        <v>17602623177</v>
      </c>
      <c r="H136" s="945">
        <f t="shared" si="151"/>
        <v>200000000</v>
      </c>
      <c r="I136" s="945">
        <f t="shared" si="151"/>
        <v>8727003733</v>
      </c>
      <c r="J136" s="945">
        <f t="shared" si="151"/>
        <v>98553232</v>
      </c>
      <c r="K136" s="945">
        <f t="shared" si="151"/>
        <v>2601016897</v>
      </c>
      <c r="L136" s="945">
        <f t="shared" si="151"/>
        <v>0</v>
      </c>
      <c r="M136" s="945">
        <f t="shared" si="151"/>
        <v>0</v>
      </c>
      <c r="N136" s="945">
        <f t="shared" si="151"/>
        <v>0</v>
      </c>
      <c r="O136" s="945">
        <f t="shared" si="151"/>
        <v>0</v>
      </c>
      <c r="P136" s="945">
        <f t="shared" si="151"/>
        <v>0</v>
      </c>
      <c r="Q136" s="945">
        <f t="shared" si="151"/>
        <v>140509069</v>
      </c>
      <c r="R136" s="945">
        <f t="shared" si="151"/>
        <v>1500000000</v>
      </c>
      <c r="S136" s="945">
        <f t="shared" si="151"/>
        <v>1142029623</v>
      </c>
      <c r="T136" s="945">
        <f t="shared" si="151"/>
        <v>0</v>
      </c>
      <c r="U136" s="945">
        <f t="shared" si="151"/>
        <v>1104833768</v>
      </c>
      <c r="V136" s="945">
        <f t="shared" si="151"/>
        <v>1262551657</v>
      </c>
      <c r="W136" s="945">
        <f t="shared" si="151"/>
        <v>0</v>
      </c>
      <c r="X136" s="945">
        <f t="shared" si="151"/>
        <v>0</v>
      </c>
      <c r="Y136" s="945">
        <f t="shared" si="151"/>
        <v>826125198</v>
      </c>
      <c r="Z136" s="945">
        <f t="shared" si="151"/>
        <v>0</v>
      </c>
      <c r="AA136" s="958">
        <f t="shared" si="138"/>
        <v>0.26671135380176525</v>
      </c>
      <c r="AB136" s="947">
        <f t="shared" ref="AB136:AT136" si="152">AB134+AB135</f>
        <v>4694819458</v>
      </c>
      <c r="AC136" s="947">
        <f t="shared" si="152"/>
        <v>200000000</v>
      </c>
      <c r="AD136" s="947">
        <f t="shared" si="152"/>
        <v>1228431668</v>
      </c>
      <c r="AE136" s="947">
        <f t="shared" si="152"/>
        <v>0</v>
      </c>
      <c r="AF136" s="947">
        <f t="shared" si="152"/>
        <v>1268030827</v>
      </c>
      <c r="AG136" s="947">
        <f t="shared" si="152"/>
        <v>0</v>
      </c>
      <c r="AH136" s="947">
        <f t="shared" si="152"/>
        <v>0</v>
      </c>
      <c r="AI136" s="947">
        <f t="shared" si="152"/>
        <v>0</v>
      </c>
      <c r="AJ136" s="947">
        <f t="shared" si="152"/>
        <v>0</v>
      </c>
      <c r="AK136" s="947">
        <f t="shared" si="152"/>
        <v>0</v>
      </c>
      <c r="AL136" s="947">
        <f t="shared" si="152"/>
        <v>0</v>
      </c>
      <c r="AM136" s="947">
        <f t="shared" si="152"/>
        <v>450670855</v>
      </c>
      <c r="AN136" s="947">
        <f t="shared" si="152"/>
        <v>506089999</v>
      </c>
      <c r="AO136" s="947">
        <f t="shared" si="152"/>
        <v>0</v>
      </c>
      <c r="AP136" s="947">
        <f t="shared" si="152"/>
        <v>292365444</v>
      </c>
      <c r="AQ136" s="947">
        <f t="shared" si="152"/>
        <v>512800534</v>
      </c>
      <c r="AR136" s="947">
        <f t="shared" si="152"/>
        <v>0</v>
      </c>
      <c r="AS136" s="947">
        <f t="shared" si="152"/>
        <v>0</v>
      </c>
      <c r="AT136" s="947">
        <f t="shared" si="152"/>
        <v>236430131</v>
      </c>
      <c r="AU136" s="950">
        <f t="shared" si="140"/>
        <v>0.73328864619823475</v>
      </c>
      <c r="AV136" s="947">
        <f>AV134+AV135</f>
        <v>12907803719</v>
      </c>
      <c r="AW136" s="947">
        <f>AW134+AW135</f>
        <v>0</v>
      </c>
      <c r="AX136" s="965">
        <f t="shared" ref="AX136:BN136" si="153">+AX134+AX135</f>
        <v>7498572065</v>
      </c>
      <c r="AY136" s="965">
        <f t="shared" si="153"/>
        <v>98553232</v>
      </c>
      <c r="AZ136" s="965">
        <f t="shared" si="153"/>
        <v>1332986070</v>
      </c>
      <c r="BA136" s="965">
        <f t="shared" si="153"/>
        <v>0</v>
      </c>
      <c r="BB136" s="965">
        <f t="shared" si="153"/>
        <v>0</v>
      </c>
      <c r="BC136" s="965">
        <f t="shared" si="153"/>
        <v>0</v>
      </c>
      <c r="BD136" s="965">
        <f t="shared" si="153"/>
        <v>0</v>
      </c>
      <c r="BE136" s="965">
        <f t="shared" si="153"/>
        <v>0</v>
      </c>
      <c r="BF136" s="965">
        <f t="shared" si="153"/>
        <v>140509069</v>
      </c>
      <c r="BG136" s="965">
        <f t="shared" si="153"/>
        <v>1049329145</v>
      </c>
      <c r="BH136" s="965">
        <f t="shared" si="153"/>
        <v>635939624</v>
      </c>
      <c r="BI136" s="965">
        <f t="shared" si="153"/>
        <v>0</v>
      </c>
      <c r="BJ136" s="965">
        <f t="shared" si="153"/>
        <v>812468324</v>
      </c>
      <c r="BK136" s="965">
        <f t="shared" si="153"/>
        <v>749751123</v>
      </c>
      <c r="BL136" s="965">
        <f t="shared" si="153"/>
        <v>0</v>
      </c>
      <c r="BM136" s="965">
        <f t="shared" si="153"/>
        <v>0</v>
      </c>
      <c r="BN136" s="965">
        <f t="shared" si="153"/>
        <v>589695067</v>
      </c>
      <c r="BO136" s="960">
        <f t="shared" si="142"/>
        <v>7.193905585927661E-2</v>
      </c>
      <c r="BP136" s="1023">
        <f t="shared" ref="BP136:BS136" si="154">+BP134+BP135</f>
        <v>1266316092</v>
      </c>
      <c r="BQ136" s="965">
        <f t="shared" si="154"/>
        <v>0</v>
      </c>
      <c r="BR136" s="965">
        <f t="shared" si="154"/>
        <v>303812128</v>
      </c>
      <c r="BS136" s="965">
        <f t="shared" si="154"/>
        <v>0</v>
      </c>
      <c r="BT136" s="945">
        <f t="shared" ref="BT136:CH136" si="155">SUM(BT134:BT135)</f>
        <v>414920050</v>
      </c>
      <c r="BU136" s="945">
        <f t="shared" si="155"/>
        <v>0</v>
      </c>
      <c r="BV136" s="945">
        <f t="shared" si="155"/>
        <v>0</v>
      </c>
      <c r="BW136" s="945">
        <f t="shared" si="155"/>
        <v>0</v>
      </c>
      <c r="BX136" s="945">
        <f t="shared" si="155"/>
        <v>0</v>
      </c>
      <c r="BY136" s="945">
        <f t="shared" si="155"/>
        <v>0</v>
      </c>
      <c r="BZ136" s="945">
        <f t="shared" si="155"/>
        <v>0</v>
      </c>
      <c r="CA136" s="945">
        <f t="shared" si="155"/>
        <v>167835046</v>
      </c>
      <c r="CB136" s="945">
        <f t="shared" si="155"/>
        <v>156363852</v>
      </c>
      <c r="CC136" s="945">
        <f t="shared" si="155"/>
        <v>0</v>
      </c>
      <c r="CD136" s="945">
        <f t="shared" si="155"/>
        <v>24450413</v>
      </c>
      <c r="CE136" s="945">
        <f t="shared" si="155"/>
        <v>32981961</v>
      </c>
      <c r="CF136" s="945">
        <f t="shared" si="155"/>
        <v>0</v>
      </c>
      <c r="CG136" s="945">
        <f t="shared" si="155"/>
        <v>0</v>
      </c>
      <c r="CH136" s="957">
        <f t="shared" si="155"/>
        <v>165952642</v>
      </c>
      <c r="CI136" s="1014">
        <f t="shared" si="144"/>
        <v>0.92806094414072338</v>
      </c>
      <c r="CJ136" s="945">
        <f t="shared" ref="CJ136:DB136" ca="1" si="156">SUM(CJ134:CJ135)</f>
        <v>16336307085</v>
      </c>
      <c r="CK136" s="957">
        <f t="shared" ca="1" si="156"/>
        <v>200000000</v>
      </c>
      <c r="CL136" s="957">
        <f t="shared" si="156"/>
        <v>8423191605</v>
      </c>
      <c r="CM136" s="957">
        <f t="shared" si="156"/>
        <v>98553232</v>
      </c>
      <c r="CN136" s="945">
        <f t="shared" si="156"/>
        <v>2186096847</v>
      </c>
      <c r="CO136" s="945">
        <f t="shared" si="156"/>
        <v>0</v>
      </c>
      <c r="CP136" s="945">
        <f t="shared" si="156"/>
        <v>0</v>
      </c>
      <c r="CQ136" s="145">
        <f t="shared" si="156"/>
        <v>0</v>
      </c>
      <c r="CR136" s="145">
        <f t="shared" si="156"/>
        <v>0</v>
      </c>
      <c r="CS136" s="145">
        <f t="shared" si="156"/>
        <v>0</v>
      </c>
      <c r="CT136" s="145">
        <f t="shared" si="156"/>
        <v>140509069</v>
      </c>
      <c r="CU136" s="145">
        <f t="shared" si="156"/>
        <v>1332164954</v>
      </c>
      <c r="CV136" s="145">
        <f t="shared" si="156"/>
        <v>985665771</v>
      </c>
      <c r="CW136" s="145">
        <f t="shared" si="156"/>
        <v>0</v>
      </c>
      <c r="CX136" s="145">
        <f t="shared" si="156"/>
        <v>1080383355</v>
      </c>
      <c r="CY136" s="145">
        <f t="shared" si="156"/>
        <v>1229569696</v>
      </c>
      <c r="CZ136" s="145">
        <f t="shared" si="156"/>
        <v>0</v>
      </c>
      <c r="DA136" s="145">
        <f t="shared" si="156"/>
        <v>0</v>
      </c>
      <c r="DB136" s="145">
        <f t="shared" si="156"/>
        <v>660172556</v>
      </c>
    </row>
    <row r="137" spans="3:115" ht="15.75" thickTop="1" x14ac:dyDescent="0.25">
      <c r="G137" s="1">
        <f t="shared" ref="G137:Y137" si="157">+G126-G136</f>
        <v>0</v>
      </c>
      <c r="H137" s="1">
        <f t="shared" si="157"/>
        <v>0</v>
      </c>
      <c r="I137" s="1">
        <f t="shared" si="157"/>
        <v>0</v>
      </c>
      <c r="J137" s="1">
        <f t="shared" si="157"/>
        <v>0</v>
      </c>
      <c r="K137" s="1">
        <f>+K126-K136</f>
        <v>0</v>
      </c>
      <c r="L137" s="1">
        <f t="shared" si="157"/>
        <v>0</v>
      </c>
      <c r="M137" s="1">
        <f t="shared" si="157"/>
        <v>0</v>
      </c>
      <c r="N137" s="1">
        <f t="shared" si="157"/>
        <v>0</v>
      </c>
      <c r="O137" s="1">
        <f t="shared" si="157"/>
        <v>0</v>
      </c>
      <c r="P137" s="1">
        <f t="shared" si="157"/>
        <v>0</v>
      </c>
      <c r="Q137" s="1">
        <f t="shared" si="157"/>
        <v>0</v>
      </c>
      <c r="R137" s="1">
        <f t="shared" si="157"/>
        <v>0</v>
      </c>
      <c r="S137" s="1">
        <f t="shared" si="157"/>
        <v>0</v>
      </c>
      <c r="T137" s="1">
        <f t="shared" si="157"/>
        <v>0</v>
      </c>
      <c r="U137" s="1">
        <f t="shared" si="157"/>
        <v>0</v>
      </c>
      <c r="V137" s="1">
        <f t="shared" si="157"/>
        <v>0</v>
      </c>
      <c r="W137" s="1">
        <f t="shared" si="157"/>
        <v>0</v>
      </c>
      <c r="X137" s="1">
        <f t="shared" si="157"/>
        <v>0</v>
      </c>
      <c r="Y137" s="1">
        <f t="shared" si="157"/>
        <v>0</v>
      </c>
      <c r="AB137" s="1">
        <f t="shared" ref="AB137:AT137" si="158">+AB126-AB136</f>
        <v>0</v>
      </c>
      <c r="AC137" s="1">
        <f t="shared" si="158"/>
        <v>0</v>
      </c>
      <c r="AD137" s="1">
        <f t="shared" si="158"/>
        <v>0</v>
      </c>
      <c r="AE137" s="1">
        <f t="shared" si="158"/>
        <v>0</v>
      </c>
      <c r="AF137" s="1">
        <f t="shared" si="158"/>
        <v>0</v>
      </c>
      <c r="AG137" s="1">
        <f t="shared" si="158"/>
        <v>0</v>
      </c>
      <c r="AH137" s="1">
        <f t="shared" si="158"/>
        <v>0</v>
      </c>
      <c r="AI137" s="1">
        <f t="shared" si="158"/>
        <v>0</v>
      </c>
      <c r="AJ137" s="1">
        <f t="shared" si="158"/>
        <v>0</v>
      </c>
      <c r="AK137" s="1">
        <f t="shared" si="158"/>
        <v>0</v>
      </c>
      <c r="AL137" s="1">
        <f t="shared" si="158"/>
        <v>0</v>
      </c>
      <c r="AM137" s="1">
        <f t="shared" si="158"/>
        <v>0</v>
      </c>
      <c r="AN137" s="1">
        <f t="shared" si="158"/>
        <v>0</v>
      </c>
      <c r="AO137" s="1">
        <f t="shared" si="158"/>
        <v>0</v>
      </c>
      <c r="AP137" s="1">
        <f t="shared" si="158"/>
        <v>0</v>
      </c>
      <c r="AQ137" s="1">
        <f t="shared" si="158"/>
        <v>0</v>
      </c>
      <c r="AR137" s="1">
        <f t="shared" si="158"/>
        <v>0</v>
      </c>
      <c r="AS137" s="1">
        <f t="shared" si="158"/>
        <v>0</v>
      </c>
      <c r="AT137" s="1">
        <f t="shared" si="158"/>
        <v>0</v>
      </c>
      <c r="AV137" s="1">
        <f t="shared" ref="AV137:BN137" si="159">+AV126-AV136</f>
        <v>0</v>
      </c>
      <c r="AW137" s="1">
        <f t="shared" si="159"/>
        <v>0</v>
      </c>
      <c r="AX137" s="1">
        <f t="shared" si="159"/>
        <v>0</v>
      </c>
      <c r="AY137" s="1">
        <f t="shared" si="159"/>
        <v>0</v>
      </c>
      <c r="AZ137" s="1">
        <f t="shared" si="159"/>
        <v>0</v>
      </c>
      <c r="BA137" s="1">
        <f t="shared" si="159"/>
        <v>0</v>
      </c>
      <c r="BB137" s="1">
        <f t="shared" si="159"/>
        <v>0</v>
      </c>
      <c r="BC137" s="1">
        <f t="shared" si="159"/>
        <v>0</v>
      </c>
      <c r="BD137" s="1">
        <f t="shared" si="159"/>
        <v>0</v>
      </c>
      <c r="BE137" s="1">
        <f t="shared" si="159"/>
        <v>0</v>
      </c>
      <c r="BF137" s="1">
        <f t="shared" si="159"/>
        <v>0</v>
      </c>
      <c r="BG137" s="1">
        <f t="shared" si="159"/>
        <v>0</v>
      </c>
      <c r="BH137" s="1">
        <f t="shared" si="159"/>
        <v>0</v>
      </c>
      <c r="BI137" s="1">
        <f t="shared" si="159"/>
        <v>0</v>
      </c>
      <c r="BJ137" s="1">
        <f t="shared" si="159"/>
        <v>0</v>
      </c>
      <c r="BK137" s="1">
        <f t="shared" si="159"/>
        <v>0</v>
      </c>
      <c r="BL137" s="1">
        <f t="shared" si="159"/>
        <v>0</v>
      </c>
      <c r="BM137" s="1">
        <f t="shared" si="159"/>
        <v>0</v>
      </c>
      <c r="BN137" s="1">
        <f t="shared" si="159"/>
        <v>0</v>
      </c>
      <c r="BP137" s="1">
        <f t="shared" ref="BP137:CH137" si="160">+BP126-BP136</f>
        <v>0</v>
      </c>
      <c r="BQ137" s="1">
        <f t="shared" si="160"/>
        <v>0</v>
      </c>
      <c r="BR137" s="1">
        <f t="shared" si="160"/>
        <v>0</v>
      </c>
      <c r="BS137" s="1">
        <f t="shared" si="160"/>
        <v>0</v>
      </c>
      <c r="BT137" s="1">
        <f t="shared" si="160"/>
        <v>0</v>
      </c>
      <c r="BU137" s="1">
        <f t="shared" si="160"/>
        <v>0</v>
      </c>
      <c r="BV137" s="1">
        <f t="shared" si="160"/>
        <v>0</v>
      </c>
      <c r="BW137" s="1">
        <f t="shared" si="160"/>
        <v>0</v>
      </c>
      <c r="BX137" s="1">
        <f t="shared" si="160"/>
        <v>0</v>
      </c>
      <c r="BY137" s="1">
        <f t="shared" si="160"/>
        <v>0</v>
      </c>
      <c r="BZ137" s="1">
        <f t="shared" si="160"/>
        <v>0</v>
      </c>
      <c r="CA137" s="1">
        <f t="shared" si="160"/>
        <v>0</v>
      </c>
      <c r="CB137" s="1">
        <f t="shared" si="160"/>
        <v>0</v>
      </c>
      <c r="CC137" s="1">
        <f t="shared" si="160"/>
        <v>0</v>
      </c>
      <c r="CD137" s="1">
        <f t="shared" si="160"/>
        <v>0</v>
      </c>
      <c r="CE137" s="1">
        <f t="shared" si="160"/>
        <v>0</v>
      </c>
      <c r="CF137" s="1">
        <f t="shared" si="160"/>
        <v>0</v>
      </c>
      <c r="CG137" s="1">
        <f t="shared" si="160"/>
        <v>0</v>
      </c>
      <c r="CH137" s="1">
        <f t="shared" si="160"/>
        <v>0</v>
      </c>
      <c r="CI137" s="1"/>
      <c r="CJ137" s="1">
        <f t="shared" ref="CJ137:DB137" ca="1" si="161">+CJ126-CJ136</f>
        <v>0</v>
      </c>
      <c r="CK137" s="1">
        <f t="shared" ca="1" si="161"/>
        <v>0</v>
      </c>
      <c r="CL137" s="1">
        <f t="shared" si="161"/>
        <v>0</v>
      </c>
      <c r="CM137" s="1">
        <f t="shared" si="161"/>
        <v>0</v>
      </c>
      <c r="CN137" s="1">
        <f t="shared" si="161"/>
        <v>0</v>
      </c>
      <c r="CO137" s="1">
        <f t="shared" si="161"/>
        <v>0</v>
      </c>
      <c r="CP137" s="1">
        <f t="shared" si="161"/>
        <v>0</v>
      </c>
      <c r="CQ137" s="1">
        <f t="shared" si="161"/>
        <v>0</v>
      </c>
      <c r="CR137" s="1">
        <f t="shared" si="161"/>
        <v>0</v>
      </c>
      <c r="CS137" s="1">
        <f t="shared" si="161"/>
        <v>0</v>
      </c>
      <c r="CT137" s="1">
        <f t="shared" si="161"/>
        <v>0</v>
      </c>
      <c r="CU137" s="1">
        <f t="shared" si="161"/>
        <v>0</v>
      </c>
      <c r="CV137" s="1">
        <f t="shared" si="161"/>
        <v>0</v>
      </c>
      <c r="CW137" s="1">
        <f t="shared" si="161"/>
        <v>0</v>
      </c>
      <c r="CX137" s="1">
        <f t="shared" si="161"/>
        <v>0</v>
      </c>
      <c r="CY137" s="1">
        <f t="shared" si="161"/>
        <v>0</v>
      </c>
      <c r="CZ137" s="1">
        <f t="shared" si="161"/>
        <v>0</v>
      </c>
      <c r="DA137" s="1">
        <f t="shared" si="161"/>
        <v>0</v>
      </c>
      <c r="DB137" s="1">
        <f t="shared" si="161"/>
        <v>0</v>
      </c>
    </row>
    <row r="138" spans="3:115" x14ac:dyDescent="0.25">
      <c r="AB138" s="1">
        <f>+AB136+AV136</f>
        <v>17602623177</v>
      </c>
      <c r="BP138" s="1">
        <f ca="1">+BP136+CJ136</f>
        <v>17602623177</v>
      </c>
      <c r="DC138" s="949"/>
      <c r="DD138" s="949"/>
      <c r="DE138" s="949"/>
      <c r="DF138" s="949"/>
      <c r="DG138" s="949"/>
      <c r="DH138" s="949"/>
      <c r="DI138" s="949"/>
      <c r="DJ138" s="949"/>
      <c r="DK138" s="949"/>
    </row>
    <row r="139" spans="3:115" x14ac:dyDescent="0.25">
      <c r="DC139" s="949"/>
      <c r="DD139" s="949"/>
      <c r="DE139" s="949"/>
      <c r="DF139" s="949"/>
      <c r="DG139" s="949"/>
      <c r="DH139" s="949"/>
      <c r="DI139" s="949"/>
      <c r="DJ139" s="949"/>
      <c r="DK139" s="949"/>
    </row>
    <row r="140" spans="3:115" x14ac:dyDescent="0.25">
      <c r="DC140" s="949"/>
      <c r="DD140" s="949"/>
      <c r="DE140" s="949"/>
      <c r="DF140" s="949"/>
      <c r="DG140" s="949"/>
      <c r="DH140" s="949"/>
      <c r="DI140" s="949"/>
      <c r="DJ140" s="949"/>
      <c r="DK140" s="949"/>
    </row>
    <row r="141" spans="3:115" x14ac:dyDescent="0.25">
      <c r="K141" s="1"/>
      <c r="DC141" s="949"/>
      <c r="DD141" s="949"/>
      <c r="DE141" s="949"/>
      <c r="DF141" s="949"/>
      <c r="DG141" s="949"/>
      <c r="DH141" s="949"/>
      <c r="DI141" s="949"/>
      <c r="DJ141" s="949"/>
      <c r="DK141" s="949"/>
    </row>
    <row r="142" spans="3:115" x14ac:dyDescent="0.25">
      <c r="DC142" s="949"/>
      <c r="DD142" s="949"/>
      <c r="DE142" s="949"/>
      <c r="DF142" s="949"/>
      <c r="DG142" s="949"/>
      <c r="DH142" s="949"/>
      <c r="DI142" s="949"/>
      <c r="DJ142" s="949"/>
      <c r="DK142" s="949"/>
    </row>
    <row r="143" spans="3:115" ht="21.75" customHeight="1" x14ac:dyDescent="0.25">
      <c r="DC143" s="949"/>
      <c r="DD143" s="949"/>
      <c r="DE143" s="949"/>
      <c r="DF143" s="1547" t="s">
        <v>4632</v>
      </c>
      <c r="DG143" s="1547"/>
      <c r="DH143" s="949"/>
      <c r="DI143" s="949"/>
      <c r="DJ143" s="949"/>
      <c r="DK143" s="949"/>
    </row>
    <row r="144" spans="3:115" x14ac:dyDescent="0.25">
      <c r="U144" s="1"/>
      <c r="DC144" s="949"/>
      <c r="DD144" s="949"/>
      <c r="DE144" s="949"/>
      <c r="DF144" s="1548" t="s">
        <v>4463</v>
      </c>
      <c r="DG144" s="1548" t="s">
        <v>4633</v>
      </c>
      <c r="DH144" s="949"/>
      <c r="DI144" s="949"/>
      <c r="DJ144" s="949"/>
      <c r="DK144" s="949"/>
    </row>
    <row r="145" spans="107:115" x14ac:dyDescent="0.25">
      <c r="DC145" s="949"/>
      <c r="DD145" s="949"/>
      <c r="DE145" s="949"/>
      <c r="DF145" s="1549" t="s">
        <v>4464</v>
      </c>
      <c r="DG145" s="950">
        <v>0.13279806035988401</v>
      </c>
      <c r="DH145" s="949"/>
      <c r="DI145" s="949"/>
      <c r="DJ145" s="949"/>
      <c r="DK145" s="949"/>
    </row>
    <row r="146" spans="107:115" x14ac:dyDescent="0.25">
      <c r="DC146" s="949"/>
      <c r="DD146" s="949"/>
      <c r="DE146" s="949"/>
      <c r="DF146" s="1549" t="s">
        <v>4465</v>
      </c>
      <c r="DG146" s="950">
        <v>9.6839467004509197E-2</v>
      </c>
      <c r="DH146" s="949"/>
      <c r="DI146" s="949"/>
      <c r="DJ146" s="949"/>
      <c r="DK146" s="949"/>
    </row>
    <row r="147" spans="107:115" x14ac:dyDescent="0.25">
      <c r="DC147" s="949"/>
      <c r="DD147" s="949"/>
      <c r="DE147" s="949"/>
      <c r="DF147" s="1549" t="s">
        <v>4466</v>
      </c>
      <c r="DG147" s="950">
        <v>0.253888769392076</v>
      </c>
      <c r="DH147" s="949"/>
      <c r="DI147" s="949"/>
      <c r="DJ147" s="949"/>
      <c r="DK147" s="949"/>
    </row>
    <row r="148" spans="107:115" x14ac:dyDescent="0.25">
      <c r="DC148" s="949"/>
      <c r="DD148" s="949"/>
      <c r="DE148" s="949"/>
      <c r="DF148" s="1549" t="s">
        <v>3743</v>
      </c>
      <c r="DG148" s="950">
        <v>1.31140998011928E-2</v>
      </c>
      <c r="DH148" s="949"/>
      <c r="DI148" s="949"/>
      <c r="DJ148" s="949"/>
      <c r="DK148" s="949"/>
    </row>
    <row r="149" spans="107:115" x14ac:dyDescent="0.25">
      <c r="DC149" s="949"/>
      <c r="DD149" s="949"/>
      <c r="DE149" s="949"/>
      <c r="DF149" s="1549" t="s">
        <v>4610</v>
      </c>
      <c r="DG149" s="950">
        <v>3.6756360042174398E-2</v>
      </c>
      <c r="DH149" s="949"/>
      <c r="DI149" s="949"/>
      <c r="DJ149" s="949"/>
      <c r="DK149" s="949"/>
    </row>
    <row r="150" spans="107:115" x14ac:dyDescent="0.25">
      <c r="DC150" s="949"/>
      <c r="DD150" s="949"/>
      <c r="DE150" s="949"/>
      <c r="DF150" s="1548" t="s">
        <v>4634</v>
      </c>
      <c r="DG150" s="1550">
        <v>7.1939055859276596E-2</v>
      </c>
      <c r="DH150" s="949"/>
      <c r="DI150" s="949"/>
      <c r="DJ150" s="949"/>
      <c r="DK150" s="949"/>
    </row>
    <row r="151" spans="107:115" x14ac:dyDescent="0.25">
      <c r="DC151" s="949"/>
      <c r="DD151" s="949"/>
      <c r="DE151" s="949"/>
      <c r="DF151" s="949"/>
      <c r="DG151" s="949"/>
      <c r="DH151" s="949"/>
      <c r="DI151" s="949"/>
      <c r="DJ151" s="949"/>
      <c r="DK151" s="949"/>
    </row>
    <row r="152" spans="107:115" x14ac:dyDescent="0.25">
      <c r="DC152" s="949"/>
      <c r="DD152" s="949"/>
      <c r="DE152" s="949"/>
      <c r="DF152" s="949"/>
      <c r="DG152" s="949"/>
      <c r="DH152" s="949"/>
      <c r="DI152" s="949"/>
      <c r="DJ152" s="949"/>
      <c r="DK152" s="949"/>
    </row>
    <row r="153" spans="107:115" x14ac:dyDescent="0.25">
      <c r="DC153" s="949"/>
      <c r="DD153" s="949"/>
      <c r="DE153" s="949"/>
      <c r="DF153" s="949"/>
      <c r="DG153" s="949"/>
      <c r="DH153" s="949"/>
      <c r="DI153" s="949"/>
      <c r="DJ153" s="949"/>
      <c r="DK153" s="949"/>
    </row>
    <row r="154" spans="107:115" x14ac:dyDescent="0.25">
      <c r="DC154" s="949"/>
      <c r="DD154" s="949"/>
      <c r="DE154" s="949"/>
      <c r="DF154" s="949"/>
      <c r="DG154" s="949"/>
      <c r="DH154" s="949"/>
      <c r="DI154" s="949"/>
      <c r="DJ154" s="949"/>
      <c r="DK154" s="949"/>
    </row>
    <row r="155" spans="107:115" x14ac:dyDescent="0.25">
      <c r="DC155" s="949"/>
      <c r="DD155" s="949"/>
      <c r="DE155" s="949"/>
      <c r="DF155" s="949"/>
      <c r="DG155" s="949"/>
      <c r="DH155" s="949"/>
      <c r="DI155" s="949"/>
      <c r="DJ155" s="949"/>
      <c r="DK155" s="949"/>
    </row>
    <row r="156" spans="107:115" x14ac:dyDescent="0.25">
      <c r="DC156" s="949"/>
      <c r="DD156" s="949"/>
      <c r="DE156" s="949"/>
      <c r="DF156" s="949"/>
      <c r="DG156" s="949"/>
      <c r="DH156" s="949"/>
      <c r="DI156" s="949"/>
      <c r="DJ156" s="949"/>
      <c r="DK156" s="949"/>
    </row>
    <row r="157" spans="107:115" x14ac:dyDescent="0.25">
      <c r="DC157" s="949"/>
      <c r="DD157" s="949"/>
      <c r="DE157" s="949"/>
      <c r="DF157" s="949"/>
      <c r="DG157" s="949"/>
      <c r="DH157" s="949"/>
      <c r="DI157" s="949"/>
      <c r="DJ157" s="949"/>
      <c r="DK157" s="949"/>
    </row>
    <row r="158" spans="107:115" x14ac:dyDescent="0.25">
      <c r="DC158" s="949"/>
      <c r="DD158" s="949"/>
      <c r="DE158" s="949"/>
      <c r="DF158" s="949"/>
      <c r="DG158" s="949"/>
      <c r="DH158" s="949"/>
      <c r="DI158" s="949"/>
      <c r="DJ158" s="949"/>
      <c r="DK158" s="949"/>
    </row>
    <row r="159" spans="107:115" x14ac:dyDescent="0.25">
      <c r="DC159" s="949"/>
      <c r="DD159" s="949"/>
      <c r="DE159" s="949"/>
      <c r="DF159" s="949"/>
      <c r="DG159" s="949"/>
      <c r="DH159" s="949"/>
      <c r="DI159" s="949"/>
      <c r="DJ159" s="949"/>
      <c r="DK159" s="949"/>
    </row>
    <row r="160" spans="107:115" x14ac:dyDescent="0.25">
      <c r="DC160" s="949"/>
      <c r="DD160" s="949"/>
      <c r="DE160" s="949"/>
      <c r="DF160" s="949"/>
      <c r="DG160" s="949"/>
      <c r="DH160" s="949"/>
      <c r="DI160" s="949"/>
      <c r="DJ160" s="949"/>
      <c r="DK160" s="949"/>
    </row>
    <row r="161" spans="107:115" x14ac:dyDescent="0.25">
      <c r="DC161" s="949"/>
      <c r="DD161" s="949"/>
      <c r="DE161" s="949"/>
      <c r="DF161" s="949"/>
      <c r="DG161" s="949"/>
      <c r="DH161" s="949"/>
      <c r="DI161" s="949"/>
      <c r="DJ161" s="949"/>
      <c r="DK161" s="949"/>
    </row>
    <row r="162" spans="107:115" x14ac:dyDescent="0.25">
      <c r="DC162" s="949"/>
      <c r="DD162" s="949"/>
      <c r="DE162" s="949"/>
      <c r="DF162" s="949"/>
      <c r="DG162" s="949"/>
      <c r="DH162" s="949"/>
      <c r="DI162" s="949"/>
      <c r="DJ162" s="949"/>
      <c r="DK162" s="949"/>
    </row>
    <row r="163" spans="107:115" x14ac:dyDescent="0.25">
      <c r="DC163" s="949"/>
      <c r="DD163" s="949"/>
      <c r="DE163" s="949"/>
      <c r="DF163" s="949"/>
      <c r="DG163" s="949"/>
      <c r="DH163" s="949"/>
      <c r="DI163" s="949"/>
      <c r="DJ163" s="949"/>
      <c r="DK163" s="949"/>
    </row>
    <row r="164" spans="107:115" x14ac:dyDescent="0.25">
      <c r="DC164" s="949"/>
      <c r="DD164" s="949"/>
      <c r="DE164" s="949"/>
      <c r="DF164" s="949"/>
      <c r="DG164" s="949"/>
      <c r="DH164" s="949"/>
      <c r="DI164" s="949"/>
      <c r="DJ164" s="949"/>
      <c r="DK164" s="949"/>
    </row>
    <row r="165" spans="107:115" x14ac:dyDescent="0.25">
      <c r="DC165" s="949"/>
      <c r="DD165" s="949"/>
      <c r="DE165" s="949"/>
      <c r="DF165" s="949"/>
      <c r="DG165" s="949"/>
      <c r="DH165" s="949"/>
      <c r="DI165" s="949"/>
      <c r="DJ165" s="949"/>
      <c r="DK165" s="949"/>
    </row>
    <row r="166" spans="107:115" x14ac:dyDescent="0.25">
      <c r="DC166" s="949"/>
      <c r="DD166" s="949"/>
      <c r="DE166" s="949"/>
      <c r="DF166" s="949"/>
      <c r="DG166" s="949"/>
      <c r="DH166" s="949"/>
      <c r="DI166" s="949"/>
      <c r="DJ166" s="949"/>
      <c r="DK166" s="949"/>
    </row>
    <row r="167" spans="107:115" x14ac:dyDescent="0.25">
      <c r="DC167" s="949"/>
      <c r="DD167" s="949"/>
      <c r="DE167" s="949"/>
      <c r="DF167" s="949"/>
      <c r="DG167" s="949"/>
      <c r="DH167" s="949"/>
      <c r="DI167" s="949"/>
      <c r="DJ167" s="949"/>
      <c r="DK167" s="949"/>
    </row>
    <row r="168" spans="107:115" x14ac:dyDescent="0.25">
      <c r="DC168" s="949"/>
      <c r="DD168" s="949"/>
      <c r="DE168" s="949"/>
      <c r="DF168" s="949"/>
      <c r="DG168" s="949"/>
      <c r="DH168" s="949"/>
      <c r="DI168" s="949"/>
      <c r="DJ168" s="949"/>
      <c r="DK168" s="949"/>
    </row>
    <row r="169" spans="107:115" x14ac:dyDescent="0.25">
      <c r="DC169" s="949"/>
      <c r="DD169" s="949"/>
      <c r="DE169" s="949"/>
      <c r="DF169" s="949"/>
      <c r="DG169" s="949"/>
      <c r="DH169" s="949"/>
      <c r="DI169" s="949"/>
      <c r="DJ169" s="949"/>
      <c r="DK169" s="949"/>
    </row>
    <row r="170" spans="107:115" x14ac:dyDescent="0.25">
      <c r="DC170" s="949"/>
      <c r="DD170" s="949"/>
      <c r="DE170" s="949"/>
      <c r="DF170" s="949"/>
      <c r="DG170" s="949"/>
      <c r="DH170" s="949"/>
      <c r="DI170" s="949"/>
      <c r="DJ170" s="949"/>
      <c r="DK170" s="949"/>
    </row>
    <row r="171" spans="107:115" x14ac:dyDescent="0.25">
      <c r="DC171" s="949"/>
      <c r="DD171" s="949"/>
      <c r="DE171" s="949"/>
      <c r="DF171" s="949"/>
      <c r="DG171" s="949"/>
      <c r="DH171" s="949"/>
      <c r="DI171" s="949"/>
      <c r="DJ171" s="949"/>
      <c r="DK171" s="949"/>
    </row>
    <row r="172" spans="107:115" x14ac:dyDescent="0.25">
      <c r="DC172" s="949"/>
      <c r="DD172" s="949"/>
      <c r="DE172" s="949"/>
      <c r="DF172" s="949"/>
      <c r="DG172" s="949"/>
      <c r="DH172" s="949"/>
      <c r="DI172" s="949"/>
      <c r="DJ172" s="949"/>
      <c r="DK172" s="949"/>
    </row>
    <row r="173" spans="107:115" x14ac:dyDescent="0.25">
      <c r="DC173" s="949"/>
      <c r="DD173" s="949"/>
      <c r="DE173" s="949"/>
      <c r="DF173" s="949"/>
      <c r="DG173" s="949"/>
      <c r="DH173" s="949"/>
      <c r="DI173" s="949"/>
      <c r="DJ173" s="949"/>
      <c r="DK173" s="949"/>
    </row>
    <row r="174" spans="107:115" x14ac:dyDescent="0.25">
      <c r="DC174" s="949"/>
      <c r="DD174" s="949"/>
      <c r="DE174" s="949"/>
      <c r="DF174" s="949"/>
      <c r="DG174" s="949"/>
      <c r="DH174" s="949"/>
      <c r="DI174" s="949"/>
      <c r="DJ174" s="949"/>
      <c r="DK174" s="949"/>
    </row>
    <row r="175" spans="107:115" x14ac:dyDescent="0.25">
      <c r="DC175" s="949"/>
      <c r="DD175" s="949"/>
      <c r="DE175" s="949"/>
      <c r="DF175" s="949"/>
      <c r="DG175" s="949"/>
      <c r="DH175" s="949"/>
      <c r="DI175" s="949"/>
      <c r="DJ175" s="949"/>
      <c r="DK175" s="949"/>
    </row>
    <row r="176" spans="107:115" x14ac:dyDescent="0.25">
      <c r="DC176" s="949"/>
      <c r="DD176" s="949"/>
      <c r="DE176" s="949"/>
      <c r="DF176" s="949"/>
      <c r="DG176" s="949"/>
      <c r="DH176" s="949"/>
      <c r="DI176" s="949"/>
      <c r="DJ176" s="949"/>
      <c r="DK176" s="949"/>
    </row>
    <row r="177" spans="107:115" x14ac:dyDescent="0.25">
      <c r="DC177" s="949"/>
      <c r="DD177" s="949"/>
      <c r="DE177" s="949"/>
      <c r="DF177" s="949"/>
      <c r="DG177" s="949"/>
      <c r="DH177" s="949"/>
      <c r="DI177" s="949"/>
      <c r="DJ177" s="949"/>
      <c r="DK177" s="949"/>
    </row>
    <row r="178" spans="107:115" x14ac:dyDescent="0.25">
      <c r="DC178" s="949"/>
      <c r="DD178" s="949"/>
      <c r="DE178" s="949"/>
      <c r="DF178" s="949"/>
      <c r="DG178" s="949"/>
      <c r="DH178" s="949"/>
      <c r="DI178" s="949"/>
      <c r="DJ178" s="949"/>
      <c r="DK178" s="949"/>
    </row>
    <row r="179" spans="107:115" x14ac:dyDescent="0.25">
      <c r="DC179" s="949"/>
      <c r="DD179" s="949"/>
      <c r="DE179" s="949"/>
      <c r="DF179" s="949"/>
      <c r="DG179" s="949"/>
      <c r="DH179" s="949"/>
      <c r="DI179" s="949"/>
      <c r="DJ179" s="949"/>
      <c r="DK179" s="949"/>
    </row>
    <row r="180" spans="107:115" x14ac:dyDescent="0.25">
      <c r="DC180" s="949"/>
      <c r="DD180" s="949"/>
      <c r="DE180" s="949"/>
      <c r="DF180" s="949"/>
      <c r="DG180" s="949"/>
      <c r="DH180" s="949"/>
      <c r="DI180" s="949"/>
      <c r="DJ180" s="949"/>
      <c r="DK180" s="949"/>
    </row>
    <row r="181" spans="107:115" x14ac:dyDescent="0.25">
      <c r="DC181" s="949"/>
      <c r="DD181" s="949"/>
      <c r="DE181" s="949"/>
      <c r="DF181" s="949"/>
      <c r="DG181" s="949"/>
      <c r="DH181" s="949"/>
      <c r="DI181" s="949"/>
      <c r="DJ181" s="949"/>
      <c r="DK181" s="949"/>
    </row>
    <row r="182" spans="107:115" x14ac:dyDescent="0.25">
      <c r="DC182" s="949"/>
      <c r="DD182" s="949"/>
      <c r="DE182" s="949"/>
      <c r="DF182" s="949"/>
      <c r="DG182" s="949"/>
      <c r="DH182" s="949"/>
      <c r="DI182" s="949"/>
      <c r="DJ182" s="949"/>
      <c r="DK182" s="949"/>
    </row>
    <row r="183" spans="107:115" x14ac:dyDescent="0.25">
      <c r="DC183" s="949"/>
      <c r="DD183" s="949"/>
      <c r="DE183" s="949"/>
      <c r="DF183" s="949"/>
      <c r="DG183" s="949"/>
      <c r="DH183" s="949"/>
      <c r="DI183" s="949"/>
      <c r="DJ183" s="949"/>
      <c r="DK183" s="949"/>
    </row>
    <row r="184" spans="107:115" x14ac:dyDescent="0.25">
      <c r="DC184" s="949"/>
      <c r="DD184" s="949"/>
      <c r="DE184" s="949"/>
      <c r="DF184" s="949"/>
      <c r="DG184" s="949"/>
      <c r="DH184" s="949"/>
      <c r="DI184" s="949"/>
      <c r="DJ184" s="949"/>
      <c r="DK184" s="949"/>
    </row>
    <row r="185" spans="107:115" x14ac:dyDescent="0.25">
      <c r="DC185" s="949"/>
      <c r="DD185" s="949"/>
      <c r="DE185" s="949"/>
      <c r="DF185" s="949"/>
      <c r="DG185" s="949"/>
      <c r="DH185" s="949"/>
      <c r="DI185" s="949"/>
      <c r="DJ185" s="949"/>
      <c r="DK185" s="949"/>
    </row>
    <row r="186" spans="107:115" x14ac:dyDescent="0.25">
      <c r="DC186" s="949"/>
      <c r="DD186" s="949"/>
      <c r="DE186" s="949"/>
      <c r="DF186" s="949"/>
      <c r="DG186" s="949"/>
      <c r="DH186" s="949"/>
      <c r="DI186" s="949"/>
      <c r="DJ186" s="949"/>
      <c r="DK186" s="949"/>
    </row>
    <row r="187" spans="107:115" x14ac:dyDescent="0.25">
      <c r="DC187" s="949"/>
      <c r="DD187" s="949"/>
      <c r="DE187" s="949"/>
      <c r="DF187" s="949"/>
      <c r="DG187" s="949"/>
      <c r="DH187" s="949"/>
      <c r="DI187" s="949"/>
      <c r="DJ187" s="949"/>
      <c r="DK187" s="949"/>
    </row>
    <row r="188" spans="107:115" x14ac:dyDescent="0.25">
      <c r="DC188" s="949"/>
      <c r="DD188" s="949"/>
      <c r="DE188" s="949"/>
      <c r="DF188" s="949"/>
      <c r="DG188" s="949"/>
      <c r="DH188" s="949"/>
      <c r="DI188" s="949"/>
      <c r="DJ188" s="949"/>
      <c r="DK188" s="949"/>
    </row>
    <row r="189" spans="107:115" x14ac:dyDescent="0.25">
      <c r="DC189" s="949"/>
      <c r="DD189" s="949"/>
      <c r="DE189" s="949"/>
      <c r="DF189" s="949"/>
      <c r="DG189" s="949"/>
      <c r="DH189" s="949"/>
      <c r="DI189" s="949"/>
      <c r="DJ189" s="949"/>
      <c r="DK189" s="949"/>
    </row>
    <row r="190" spans="107:115" x14ac:dyDescent="0.25">
      <c r="DC190" s="949"/>
      <c r="DD190" s="949"/>
      <c r="DE190" s="949"/>
      <c r="DF190" s="949"/>
      <c r="DG190" s="949"/>
      <c r="DH190" s="949"/>
      <c r="DI190" s="949"/>
      <c r="DJ190" s="949"/>
      <c r="DK190" s="949"/>
    </row>
    <row r="191" spans="107:115" x14ac:dyDescent="0.25">
      <c r="DC191" s="949"/>
      <c r="DD191" s="949"/>
      <c r="DE191" s="949"/>
      <c r="DF191" s="949"/>
      <c r="DG191" s="949"/>
      <c r="DH191" s="949"/>
      <c r="DI191" s="949"/>
      <c r="DJ191" s="949"/>
      <c r="DK191" s="949"/>
    </row>
    <row r="192" spans="107:115" x14ac:dyDescent="0.25">
      <c r="DC192" s="949"/>
      <c r="DD192" s="949"/>
      <c r="DE192" s="949"/>
      <c r="DF192" s="949"/>
      <c r="DG192" s="949"/>
      <c r="DH192" s="949"/>
      <c r="DI192" s="949"/>
      <c r="DJ192" s="949"/>
      <c r="DK192" s="949"/>
    </row>
    <row r="193" spans="107:115" x14ac:dyDescent="0.25">
      <c r="DC193" s="949"/>
      <c r="DD193" s="949"/>
      <c r="DE193" s="949"/>
      <c r="DF193" s="949"/>
      <c r="DG193" s="949"/>
      <c r="DH193" s="949"/>
      <c r="DI193" s="949"/>
      <c r="DJ193" s="949"/>
      <c r="DK193" s="949"/>
    </row>
    <row r="194" spans="107:115" x14ac:dyDescent="0.25">
      <c r="DC194" s="949"/>
      <c r="DD194" s="949"/>
      <c r="DE194" s="949"/>
      <c r="DF194" s="949"/>
      <c r="DG194" s="949"/>
      <c r="DH194" s="949"/>
      <c r="DI194" s="949"/>
      <c r="DJ194" s="949"/>
      <c r="DK194" s="949"/>
    </row>
    <row r="195" spans="107:115" x14ac:dyDescent="0.25">
      <c r="DC195" s="949"/>
      <c r="DD195" s="949"/>
      <c r="DE195" s="949"/>
      <c r="DF195" s="949"/>
      <c r="DG195" s="949"/>
      <c r="DH195" s="949"/>
      <c r="DI195" s="949"/>
      <c r="DJ195" s="949"/>
      <c r="DK195" s="949"/>
    </row>
    <row r="196" spans="107:115" x14ac:dyDescent="0.25">
      <c r="DC196" s="949"/>
      <c r="DD196" s="949"/>
      <c r="DE196" s="949"/>
      <c r="DF196" s="949"/>
      <c r="DG196" s="949"/>
      <c r="DH196" s="949"/>
      <c r="DI196" s="949"/>
      <c r="DJ196" s="949"/>
      <c r="DK196" s="949"/>
    </row>
    <row r="197" spans="107:115" x14ac:dyDescent="0.25">
      <c r="DC197" s="949"/>
      <c r="DD197" s="949"/>
      <c r="DE197" s="949"/>
      <c r="DF197" s="949"/>
      <c r="DG197" s="949"/>
      <c r="DH197" s="949"/>
      <c r="DI197" s="949"/>
      <c r="DJ197" s="949"/>
      <c r="DK197" s="949"/>
    </row>
    <row r="198" spans="107:115" x14ac:dyDescent="0.25">
      <c r="DC198" s="949"/>
      <c r="DD198" s="949"/>
      <c r="DE198" s="949"/>
      <c r="DF198" s="949"/>
      <c r="DG198" s="949"/>
      <c r="DH198" s="949"/>
      <c r="DI198" s="949"/>
      <c r="DJ198" s="949"/>
      <c r="DK198" s="949"/>
    </row>
    <row r="199" spans="107:115" x14ac:dyDescent="0.25">
      <c r="DC199" s="949"/>
      <c r="DD199" s="949"/>
      <c r="DE199" s="949"/>
      <c r="DF199" s="949"/>
      <c r="DG199" s="949"/>
      <c r="DH199" s="949"/>
      <c r="DI199" s="949"/>
      <c r="DJ199" s="949"/>
      <c r="DK199" s="949"/>
    </row>
    <row r="200" spans="107:115" x14ac:dyDescent="0.25">
      <c r="DC200" s="949"/>
      <c r="DD200" s="949"/>
      <c r="DE200" s="949"/>
      <c r="DF200" s="949"/>
      <c r="DG200" s="949"/>
      <c r="DH200" s="949"/>
      <c r="DI200" s="949"/>
      <c r="DJ200" s="949"/>
      <c r="DK200" s="949"/>
    </row>
    <row r="201" spans="107:115" x14ac:dyDescent="0.25">
      <c r="DC201" s="949"/>
      <c r="DD201" s="949"/>
      <c r="DE201" s="949"/>
      <c r="DF201" s="949"/>
      <c r="DG201" s="949"/>
      <c r="DH201" s="949"/>
      <c r="DI201" s="949"/>
      <c r="DJ201" s="949"/>
      <c r="DK201" s="949"/>
    </row>
    <row r="202" spans="107:115" x14ac:dyDescent="0.25">
      <c r="DC202" s="949"/>
      <c r="DD202" s="949"/>
      <c r="DE202" s="949"/>
      <c r="DF202" s="949"/>
      <c r="DG202" s="949"/>
      <c r="DH202" s="949"/>
      <c r="DI202" s="949"/>
      <c r="DJ202" s="949"/>
      <c r="DK202" s="949"/>
    </row>
    <row r="203" spans="107:115" x14ac:dyDescent="0.25">
      <c r="DC203" s="949"/>
      <c r="DD203" s="949"/>
      <c r="DE203" s="949"/>
      <c r="DF203" s="949"/>
      <c r="DG203" s="949"/>
      <c r="DH203" s="949"/>
      <c r="DI203" s="949"/>
      <c r="DJ203" s="949"/>
      <c r="DK203" s="949"/>
    </row>
    <row r="204" spans="107:115" x14ac:dyDescent="0.25">
      <c r="DC204" s="949"/>
      <c r="DD204" s="949"/>
      <c r="DE204" s="949"/>
      <c r="DF204" s="949"/>
      <c r="DG204" s="949"/>
      <c r="DH204" s="949"/>
      <c r="DI204" s="949"/>
      <c r="DJ204" s="949"/>
      <c r="DK204" s="949"/>
    </row>
    <row r="205" spans="107:115" x14ac:dyDescent="0.25">
      <c r="DC205" s="949"/>
      <c r="DD205" s="949"/>
      <c r="DE205" s="949"/>
      <c r="DF205" s="949"/>
      <c r="DG205" s="949"/>
      <c r="DH205" s="949"/>
      <c r="DI205" s="949"/>
      <c r="DJ205" s="949"/>
      <c r="DK205" s="949"/>
    </row>
    <row r="206" spans="107:115" x14ac:dyDescent="0.25">
      <c r="DC206" s="949"/>
      <c r="DD206" s="949"/>
      <c r="DE206" s="949"/>
      <c r="DF206" s="949"/>
      <c r="DG206" s="949"/>
      <c r="DH206" s="949"/>
      <c r="DI206" s="949"/>
      <c r="DJ206" s="949"/>
      <c r="DK206" s="949"/>
    </row>
    <row r="207" spans="107:115" x14ac:dyDescent="0.25">
      <c r="DC207" s="949"/>
      <c r="DD207" s="949"/>
      <c r="DE207" s="949"/>
      <c r="DF207" s="949"/>
      <c r="DG207" s="949"/>
      <c r="DH207" s="949"/>
      <c r="DI207" s="949"/>
      <c r="DJ207" s="949"/>
      <c r="DK207" s="949"/>
    </row>
    <row r="208" spans="107:115" x14ac:dyDescent="0.25">
      <c r="DC208" s="949"/>
      <c r="DD208" s="949"/>
      <c r="DE208" s="949"/>
      <c r="DF208" s="949"/>
      <c r="DG208" s="949"/>
      <c r="DH208" s="949"/>
      <c r="DI208" s="949"/>
      <c r="DJ208" s="949"/>
      <c r="DK208" s="949"/>
    </row>
    <row r="209" spans="107:115" x14ac:dyDescent="0.25">
      <c r="DC209" s="949"/>
      <c r="DD209" s="949"/>
      <c r="DE209" s="949"/>
      <c r="DF209" s="949"/>
      <c r="DG209" s="949"/>
      <c r="DH209" s="949"/>
      <c r="DI209" s="949"/>
      <c r="DJ209" s="949"/>
      <c r="DK209" s="949"/>
    </row>
    <row r="210" spans="107:115" x14ac:dyDescent="0.25">
      <c r="DC210" s="949"/>
      <c r="DD210" s="949"/>
      <c r="DE210" s="949"/>
      <c r="DF210" s="949"/>
      <c r="DG210" s="949"/>
      <c r="DH210" s="949"/>
      <c r="DI210" s="949"/>
      <c r="DJ210" s="949"/>
      <c r="DK210" s="949"/>
    </row>
    <row r="211" spans="107:115" x14ac:dyDescent="0.25">
      <c r="DC211" s="949"/>
      <c r="DD211" s="949"/>
      <c r="DE211" s="949"/>
      <c r="DF211" s="949"/>
      <c r="DG211" s="949"/>
      <c r="DH211" s="949"/>
      <c r="DI211" s="949"/>
      <c r="DJ211" s="949"/>
      <c r="DK211" s="949"/>
    </row>
    <row r="212" spans="107:115" x14ac:dyDescent="0.25">
      <c r="DC212" s="949"/>
      <c r="DD212" s="949"/>
      <c r="DE212" s="949"/>
      <c r="DF212" s="949"/>
      <c r="DG212" s="949"/>
      <c r="DH212" s="949"/>
      <c r="DI212" s="949"/>
      <c r="DJ212" s="949"/>
      <c r="DK212" s="949"/>
    </row>
    <row r="213" spans="107:115" x14ac:dyDescent="0.25">
      <c r="DC213" s="949"/>
      <c r="DD213" s="949"/>
      <c r="DE213" s="949"/>
      <c r="DF213" s="949"/>
      <c r="DG213" s="949"/>
      <c r="DH213" s="949"/>
      <c r="DI213" s="949"/>
      <c r="DJ213" s="949"/>
      <c r="DK213" s="949"/>
    </row>
    <row r="214" spans="107:115" x14ac:dyDescent="0.25">
      <c r="DC214" s="949"/>
      <c r="DD214" s="949"/>
      <c r="DE214" s="949"/>
      <c r="DF214" s="949"/>
      <c r="DG214" s="949"/>
      <c r="DH214" s="949"/>
      <c r="DI214" s="949"/>
      <c r="DJ214" s="949"/>
      <c r="DK214" s="949"/>
    </row>
    <row r="215" spans="107:115" x14ac:dyDescent="0.25">
      <c r="DC215" s="949"/>
      <c r="DD215" s="949"/>
      <c r="DE215" s="949"/>
      <c r="DF215" s="949"/>
      <c r="DG215" s="949"/>
      <c r="DH215" s="949"/>
      <c r="DI215" s="949"/>
      <c r="DJ215" s="949"/>
      <c r="DK215" s="949"/>
    </row>
    <row r="216" spans="107:115" x14ac:dyDescent="0.25">
      <c r="DC216" s="949"/>
      <c r="DD216" s="949"/>
      <c r="DE216" s="949"/>
      <c r="DF216" s="949"/>
      <c r="DG216" s="949"/>
      <c r="DH216" s="949"/>
      <c r="DI216" s="949"/>
      <c r="DJ216" s="949"/>
      <c r="DK216" s="949"/>
    </row>
    <row r="217" spans="107:115" x14ac:dyDescent="0.25">
      <c r="DC217" s="949"/>
      <c r="DD217" s="949"/>
      <c r="DE217" s="949"/>
      <c r="DF217" s="949"/>
      <c r="DG217" s="949"/>
      <c r="DH217" s="949"/>
      <c r="DI217" s="949"/>
      <c r="DJ217" s="949"/>
      <c r="DK217" s="949"/>
    </row>
    <row r="218" spans="107:115" x14ac:dyDescent="0.25">
      <c r="DC218" s="949"/>
      <c r="DD218" s="949"/>
      <c r="DE218" s="949"/>
      <c r="DF218" s="949"/>
      <c r="DG218" s="949"/>
      <c r="DH218" s="949"/>
      <c r="DI218" s="949"/>
      <c r="DJ218" s="949"/>
      <c r="DK218" s="949"/>
    </row>
    <row r="219" spans="107:115" x14ac:dyDescent="0.25">
      <c r="DC219" s="949"/>
      <c r="DD219" s="949"/>
      <c r="DE219" s="949"/>
      <c r="DF219" s="949"/>
      <c r="DG219" s="949"/>
      <c r="DH219" s="949"/>
      <c r="DI219" s="949"/>
      <c r="DJ219" s="949"/>
      <c r="DK219" s="949"/>
    </row>
    <row r="220" spans="107:115" x14ac:dyDescent="0.25">
      <c r="DC220" s="949"/>
      <c r="DD220" s="949"/>
      <c r="DE220" s="949"/>
      <c r="DF220" s="949"/>
      <c r="DG220" s="949"/>
      <c r="DH220" s="949"/>
      <c r="DI220" s="949"/>
      <c r="DJ220" s="949"/>
      <c r="DK220" s="949"/>
    </row>
  </sheetData>
  <mergeCells count="90">
    <mergeCell ref="DF143:DG143"/>
    <mergeCell ref="Q1:Q3"/>
    <mergeCell ref="C1:F1"/>
    <mergeCell ref="G1:G3"/>
    <mergeCell ref="H1:H3"/>
    <mergeCell ref="I1:I3"/>
    <mergeCell ref="J1:J3"/>
    <mergeCell ref="K1:K3"/>
    <mergeCell ref="L1:L3"/>
    <mergeCell ref="M1:M3"/>
    <mergeCell ref="N1:N3"/>
    <mergeCell ref="O1:O3"/>
    <mergeCell ref="P1:P3"/>
    <mergeCell ref="AG1:AH2"/>
    <mergeCell ref="R1:R3"/>
    <mergeCell ref="S1:S3"/>
    <mergeCell ref="T1:T3"/>
    <mergeCell ref="U1:U3"/>
    <mergeCell ref="V1:V3"/>
    <mergeCell ref="W1:W3"/>
    <mergeCell ref="CY1:CZ2"/>
    <mergeCell ref="DA1:DB2"/>
    <mergeCell ref="AU1:AV2"/>
    <mergeCell ref="BO1:BP2"/>
    <mergeCell ref="CI1:CJ2"/>
    <mergeCell ref="CK1:CL2"/>
    <mergeCell ref="CM1:CN2"/>
    <mergeCell ref="CO1:CP2"/>
    <mergeCell ref="F2:F3"/>
    <mergeCell ref="CQ1:CR2"/>
    <mergeCell ref="CS1:CT2"/>
    <mergeCell ref="CU1:CV2"/>
    <mergeCell ref="CW1:CX2"/>
    <mergeCell ref="AI1:AJ2"/>
    <mergeCell ref="AK1:AL2"/>
    <mergeCell ref="AM1:AN2"/>
    <mergeCell ref="AO1:AP2"/>
    <mergeCell ref="AQ1:AR2"/>
    <mergeCell ref="AS1:AT2"/>
    <mergeCell ref="X1:X3"/>
    <mergeCell ref="Y1:Y3"/>
    <mergeCell ref="AA1:AB2"/>
    <mergeCell ref="AC1:AD2"/>
    <mergeCell ref="AE1:AF2"/>
    <mergeCell ref="B19:E19"/>
    <mergeCell ref="A2:A3"/>
    <mergeCell ref="B2:B3"/>
    <mergeCell ref="C2:C3"/>
    <mergeCell ref="D2:D3"/>
    <mergeCell ref="E2:E3"/>
    <mergeCell ref="A4:A18"/>
    <mergeCell ref="B4:B6"/>
    <mergeCell ref="B8:B12"/>
    <mergeCell ref="B14:B16"/>
    <mergeCell ref="B17:B18"/>
    <mergeCell ref="A57:A68"/>
    <mergeCell ref="B57:B59"/>
    <mergeCell ref="B61:B68"/>
    <mergeCell ref="B20:B22"/>
    <mergeCell ref="B23:B31"/>
    <mergeCell ref="A32:A46"/>
    <mergeCell ref="B32:B35"/>
    <mergeCell ref="B36:B39"/>
    <mergeCell ref="B40:B42"/>
    <mergeCell ref="B43:B46"/>
    <mergeCell ref="A47:A55"/>
    <mergeCell ref="B47:B48"/>
    <mergeCell ref="B49:B50"/>
    <mergeCell ref="B51:B55"/>
    <mergeCell ref="B56:E56"/>
    <mergeCell ref="A106:A117"/>
    <mergeCell ref="B106:B108"/>
    <mergeCell ref="B109:B117"/>
    <mergeCell ref="A69:A81"/>
    <mergeCell ref="B69:B75"/>
    <mergeCell ref="B76:B77"/>
    <mergeCell ref="B78:B81"/>
    <mergeCell ref="A82:A88"/>
    <mergeCell ref="B82:B83"/>
    <mergeCell ref="B84:B88"/>
    <mergeCell ref="B89:F89"/>
    <mergeCell ref="A90:A104"/>
    <mergeCell ref="B90:B97"/>
    <mergeCell ref="B101:B103"/>
    <mergeCell ref="B105:F105"/>
    <mergeCell ref="A118:A123"/>
    <mergeCell ref="B118:B120"/>
    <mergeCell ref="B124:D124"/>
    <mergeCell ref="C126:E126"/>
    <mergeCell ref="C136:D136"/>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 xml:space="preserve">&amp;C&amp;"-,Negrita"&amp;14UNIVERSIDAD SURCOLOMBIANA  EJECUCION PLAN DE ACCIÓN  A 31 DE ENERO DE  2016
</oddHeader>
    <oddFooter>&amp;LUNIDAD DE PLANEAMIENTO ECONÓMICO Y ADMINISTRATIVO&amp;COFICINA DE PLANEACIÓN&amp;RPágina &amp;P de &amp;N</oddFooter>
  </headerFooter>
  <rowBreaks count="1" manualBreakCount="1">
    <brk id="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09" t="s">
        <v>0</v>
      </c>
      <c r="B4" s="1109" t="s">
        <v>449</v>
      </c>
      <c r="C4" s="1109" t="s">
        <v>450</v>
      </c>
      <c r="D4" s="1109" t="s">
        <v>451</v>
      </c>
      <c r="E4" s="1109" t="s">
        <v>452</v>
      </c>
      <c r="F4" s="1109" t="s">
        <v>453</v>
      </c>
      <c r="G4" s="1109" t="s">
        <v>454</v>
      </c>
      <c r="H4" s="1109" t="s">
        <v>455</v>
      </c>
      <c r="I4" s="1111" t="s">
        <v>456</v>
      </c>
      <c r="J4" s="1113" t="s">
        <v>457</v>
      </c>
      <c r="K4" s="1113"/>
      <c r="L4" s="1113"/>
      <c r="M4" s="1113"/>
      <c r="N4" s="1114" t="s">
        <v>461</v>
      </c>
      <c r="O4" s="1114"/>
      <c r="P4" s="1114"/>
      <c r="Q4" s="1115"/>
    </row>
    <row r="5" spans="1:17" ht="19.5" customHeight="1" x14ac:dyDescent="0.25">
      <c r="A5" s="1116"/>
      <c r="B5" s="1116"/>
      <c r="C5" s="1116"/>
      <c r="D5" s="1116"/>
      <c r="E5" s="1116"/>
      <c r="F5" s="1110"/>
      <c r="G5" s="1110"/>
      <c r="H5" s="1110"/>
      <c r="I5" s="1112"/>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00">
        <v>74</v>
      </c>
      <c r="B79" s="1100" t="s">
        <v>591</v>
      </c>
      <c r="C79" s="1100" t="s">
        <v>592</v>
      </c>
      <c r="D79" s="1100" t="s">
        <v>593</v>
      </c>
      <c r="E79" s="1100" t="s">
        <v>594</v>
      </c>
      <c r="F79" s="1100" t="s">
        <v>595</v>
      </c>
      <c r="G79" s="1100" t="s">
        <v>636</v>
      </c>
      <c r="H79" s="1107">
        <v>0</v>
      </c>
      <c r="I79" s="1105">
        <v>300000000</v>
      </c>
      <c r="J79" s="21"/>
      <c r="K79" s="22"/>
      <c r="L79" s="22"/>
      <c r="M79" s="22"/>
      <c r="N79" s="28" t="s">
        <v>28</v>
      </c>
      <c r="O79" s="21" t="s">
        <v>29</v>
      </c>
      <c r="P79" s="37">
        <v>50000000</v>
      </c>
      <c r="Q79" s="39">
        <v>49161243</v>
      </c>
    </row>
    <row r="80" spans="1:17" ht="24" x14ac:dyDescent="0.25">
      <c r="A80" s="1108"/>
      <c r="B80" s="1108"/>
      <c r="C80" s="1108"/>
      <c r="D80" s="1108"/>
      <c r="E80" s="1108"/>
      <c r="F80" s="1108"/>
      <c r="G80" s="1108"/>
      <c r="H80" s="1103"/>
      <c r="I80" s="1106"/>
      <c r="J80" s="22"/>
      <c r="K80" s="22"/>
      <c r="L80" s="22"/>
      <c r="M80" s="22"/>
      <c r="N80" s="28" t="s">
        <v>44</v>
      </c>
      <c r="O80" s="21" t="s">
        <v>45</v>
      </c>
      <c r="P80" s="37">
        <v>50000000</v>
      </c>
      <c r="Q80" s="37">
        <v>12446131</v>
      </c>
    </row>
    <row r="81" spans="1:17" ht="36" x14ac:dyDescent="0.25">
      <c r="A81" s="1101"/>
      <c r="B81" s="1101"/>
      <c r="C81" s="1101"/>
      <c r="D81" s="1101"/>
      <c r="E81" s="1101"/>
      <c r="F81" s="1101"/>
      <c r="G81" s="1101"/>
      <c r="H81" s="1104"/>
      <c r="I81" s="1097"/>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00">
        <v>76</v>
      </c>
      <c r="B83" s="1100" t="s">
        <v>591</v>
      </c>
      <c r="C83" s="1100" t="s">
        <v>592</v>
      </c>
      <c r="D83" s="1100" t="s">
        <v>593</v>
      </c>
      <c r="E83" s="1100" t="s">
        <v>594</v>
      </c>
      <c r="F83" s="1100" t="s">
        <v>599</v>
      </c>
      <c r="G83" s="1100" t="s">
        <v>652</v>
      </c>
      <c r="H83" s="1102">
        <v>1600000000</v>
      </c>
      <c r="I83" s="1105">
        <v>1550000000</v>
      </c>
      <c r="J83" s="21" t="s">
        <v>600</v>
      </c>
      <c r="K83" s="21" t="s">
        <v>624</v>
      </c>
      <c r="L83" s="29">
        <v>22</v>
      </c>
      <c r="M83" s="29">
        <v>40</v>
      </c>
      <c r="N83" s="28" t="s">
        <v>306</v>
      </c>
      <c r="O83" s="21" t="s">
        <v>307</v>
      </c>
      <c r="P83" s="37">
        <v>50000000</v>
      </c>
      <c r="Q83" s="39">
        <v>51057988</v>
      </c>
    </row>
    <row r="84" spans="1:17" ht="24" x14ac:dyDescent="0.25">
      <c r="A84" s="1108"/>
      <c r="B84" s="1108"/>
      <c r="C84" s="1108"/>
      <c r="D84" s="1108"/>
      <c r="E84" s="1108"/>
      <c r="F84" s="1108"/>
      <c r="G84" s="1108"/>
      <c r="H84" s="1103"/>
      <c r="I84" s="1106"/>
      <c r="J84" s="22"/>
      <c r="K84" s="22"/>
      <c r="L84" s="22"/>
      <c r="M84" s="22"/>
      <c r="N84" s="28" t="s">
        <v>601</v>
      </c>
      <c r="O84" s="21" t="s">
        <v>602</v>
      </c>
      <c r="P84" s="29">
        <v>6</v>
      </c>
      <c r="Q84" s="29">
        <v>0</v>
      </c>
    </row>
    <row r="85" spans="1:17" ht="36" x14ac:dyDescent="0.25">
      <c r="A85" s="1108"/>
      <c r="B85" s="1108"/>
      <c r="C85" s="1108"/>
      <c r="D85" s="1108"/>
      <c r="E85" s="1108"/>
      <c r="F85" s="1108"/>
      <c r="G85" s="1108"/>
      <c r="H85" s="1103"/>
      <c r="I85" s="1106"/>
      <c r="J85" s="22"/>
      <c r="K85" s="22"/>
      <c r="L85" s="22"/>
      <c r="M85" s="22"/>
      <c r="N85" s="28" t="s">
        <v>260</v>
      </c>
      <c r="O85" s="21" t="s">
        <v>261</v>
      </c>
      <c r="P85" s="37">
        <v>50000000</v>
      </c>
      <c r="Q85" s="37">
        <v>23144268</v>
      </c>
    </row>
    <row r="86" spans="1:17" ht="24" x14ac:dyDescent="0.25">
      <c r="A86" s="1108"/>
      <c r="B86" s="1108"/>
      <c r="C86" s="1108"/>
      <c r="D86" s="1108"/>
      <c r="E86" s="1108"/>
      <c r="F86" s="1108"/>
      <c r="G86" s="1108"/>
      <c r="H86" s="1103"/>
      <c r="I86" s="1106"/>
      <c r="J86" s="22"/>
      <c r="K86" s="22"/>
      <c r="L86" s="22"/>
      <c r="M86" s="22"/>
      <c r="N86" s="28" t="s">
        <v>266</v>
      </c>
      <c r="O86" s="21" t="s">
        <v>267</v>
      </c>
      <c r="P86" s="37">
        <v>50000000</v>
      </c>
      <c r="Q86" s="37">
        <v>11264096</v>
      </c>
    </row>
    <row r="87" spans="1:17" ht="24" x14ac:dyDescent="0.25">
      <c r="A87" s="1108"/>
      <c r="B87" s="1108"/>
      <c r="C87" s="1108"/>
      <c r="D87" s="1108"/>
      <c r="E87" s="1108"/>
      <c r="F87" s="1108"/>
      <c r="G87" s="1108"/>
      <c r="H87" s="1103"/>
      <c r="I87" s="1106"/>
      <c r="J87" s="22"/>
      <c r="K87" s="22"/>
      <c r="L87" s="22"/>
      <c r="M87" s="22"/>
      <c r="N87" s="28" t="s">
        <v>603</v>
      </c>
      <c r="O87" s="21" t="s">
        <v>604</v>
      </c>
      <c r="P87" s="29">
        <v>1</v>
      </c>
      <c r="Q87" s="29">
        <v>0</v>
      </c>
    </row>
    <row r="88" spans="1:17" ht="24" x14ac:dyDescent="0.25">
      <c r="A88" s="1108"/>
      <c r="B88" s="1108"/>
      <c r="C88" s="1108"/>
      <c r="D88" s="1108"/>
      <c r="E88" s="1108"/>
      <c r="F88" s="1108"/>
      <c r="G88" s="1108"/>
      <c r="H88" s="1103"/>
      <c r="I88" s="1106"/>
      <c r="J88" s="22"/>
      <c r="K88" s="22"/>
      <c r="L88" s="22"/>
      <c r="M88" s="22"/>
      <c r="N88" s="28" t="s">
        <v>275</v>
      </c>
      <c r="O88" s="21" t="s">
        <v>276</v>
      </c>
      <c r="P88" s="37">
        <v>50000000</v>
      </c>
      <c r="Q88" s="39">
        <v>54178296</v>
      </c>
    </row>
    <row r="89" spans="1:17" ht="36" x14ac:dyDescent="0.25">
      <c r="A89" s="1108"/>
      <c r="B89" s="1108"/>
      <c r="C89" s="1108"/>
      <c r="D89" s="1108"/>
      <c r="E89" s="1108"/>
      <c r="F89" s="1108"/>
      <c r="G89" s="1108"/>
      <c r="H89" s="1103"/>
      <c r="I89" s="1106"/>
      <c r="J89" s="22"/>
      <c r="K89" s="22"/>
      <c r="L89" s="22"/>
      <c r="M89" s="22"/>
      <c r="N89" s="28" t="s">
        <v>268</v>
      </c>
      <c r="O89" s="21" t="s">
        <v>269</v>
      </c>
      <c r="P89" s="37">
        <v>50000000</v>
      </c>
      <c r="Q89" s="37">
        <v>33575242</v>
      </c>
    </row>
    <row r="90" spans="1:17" ht="36" x14ac:dyDescent="0.25">
      <c r="A90" s="1108"/>
      <c r="B90" s="1108"/>
      <c r="C90" s="1108"/>
      <c r="D90" s="1108"/>
      <c r="E90" s="1108"/>
      <c r="F90" s="1108"/>
      <c r="G90" s="1108"/>
      <c r="H90" s="1103"/>
      <c r="I90" s="1106"/>
      <c r="J90" s="22"/>
      <c r="K90" s="22"/>
      <c r="L90" s="22"/>
      <c r="M90" s="22"/>
      <c r="N90" s="28" t="s">
        <v>292</v>
      </c>
      <c r="O90" s="21" t="s">
        <v>293</v>
      </c>
      <c r="P90" s="37">
        <v>50000000</v>
      </c>
      <c r="Q90" s="39">
        <v>52744619</v>
      </c>
    </row>
    <row r="91" spans="1:17" ht="24" x14ac:dyDescent="0.25">
      <c r="A91" s="1108"/>
      <c r="B91" s="1108"/>
      <c r="C91" s="1108"/>
      <c r="D91" s="1108"/>
      <c r="E91" s="1108"/>
      <c r="F91" s="1108"/>
      <c r="G91" s="1108"/>
      <c r="H91" s="1103"/>
      <c r="I91" s="1106"/>
      <c r="J91" s="22"/>
      <c r="K91" s="22"/>
      <c r="L91" s="22"/>
      <c r="M91" s="22"/>
      <c r="N91" s="28" t="s">
        <v>264</v>
      </c>
      <c r="O91" s="21" t="s">
        <v>265</v>
      </c>
      <c r="P91" s="37">
        <v>50000000</v>
      </c>
      <c r="Q91" s="37">
        <v>20449530</v>
      </c>
    </row>
    <row r="92" spans="1:17" ht="24" x14ac:dyDescent="0.25">
      <c r="A92" s="1108"/>
      <c r="B92" s="1108"/>
      <c r="C92" s="1108"/>
      <c r="D92" s="1108"/>
      <c r="E92" s="1108"/>
      <c r="F92" s="1108"/>
      <c r="G92" s="1108"/>
      <c r="H92" s="1103"/>
      <c r="I92" s="1106"/>
      <c r="J92" s="22"/>
      <c r="K92" s="22"/>
      <c r="L92" s="22"/>
      <c r="M92" s="22"/>
      <c r="N92" s="28" t="s">
        <v>605</v>
      </c>
      <c r="O92" s="21" t="s">
        <v>606</v>
      </c>
      <c r="P92" s="29">
        <v>1</v>
      </c>
      <c r="Q92" s="29">
        <v>0</v>
      </c>
    </row>
    <row r="93" spans="1:17" ht="24" x14ac:dyDescent="0.25">
      <c r="A93" s="1108"/>
      <c r="B93" s="1108"/>
      <c r="C93" s="1108"/>
      <c r="D93" s="1108"/>
      <c r="E93" s="1108"/>
      <c r="F93" s="1108"/>
      <c r="G93" s="1108"/>
      <c r="H93" s="1103"/>
      <c r="I93" s="1106"/>
      <c r="J93" s="22"/>
      <c r="K93" s="22"/>
      <c r="L93" s="22"/>
      <c r="M93" s="22"/>
      <c r="N93" s="28" t="s">
        <v>282</v>
      </c>
      <c r="O93" s="21" t="s">
        <v>283</v>
      </c>
      <c r="P93" s="37">
        <v>50000000</v>
      </c>
      <c r="Q93" s="37">
        <v>9818732</v>
      </c>
    </row>
    <row r="94" spans="1:17" ht="24" x14ac:dyDescent="0.25">
      <c r="A94" s="1108"/>
      <c r="B94" s="1108"/>
      <c r="C94" s="1108"/>
      <c r="D94" s="1108"/>
      <c r="E94" s="1108"/>
      <c r="F94" s="1108"/>
      <c r="G94" s="1108"/>
      <c r="H94" s="1103"/>
      <c r="I94" s="1106"/>
      <c r="J94" s="22"/>
      <c r="K94" s="22"/>
      <c r="L94" s="22"/>
      <c r="M94" s="22"/>
      <c r="N94" s="28" t="s">
        <v>130</v>
      </c>
      <c r="O94" s="21" t="s">
        <v>131</v>
      </c>
      <c r="P94" s="37">
        <v>50000000</v>
      </c>
      <c r="Q94" s="39">
        <v>101761264</v>
      </c>
    </row>
    <row r="95" spans="1:17" ht="36" x14ac:dyDescent="0.25">
      <c r="A95" s="1108"/>
      <c r="B95" s="1108"/>
      <c r="C95" s="1108"/>
      <c r="D95" s="1108"/>
      <c r="E95" s="1108"/>
      <c r="F95" s="1108"/>
      <c r="G95" s="1108"/>
      <c r="H95" s="1103"/>
      <c r="I95" s="1106"/>
      <c r="J95" s="22"/>
      <c r="K95" s="22"/>
      <c r="L95" s="22"/>
      <c r="M95" s="22"/>
      <c r="N95" s="28" t="s">
        <v>256</v>
      </c>
      <c r="O95" s="21" t="s">
        <v>257</v>
      </c>
      <c r="P95" s="37">
        <v>50000000</v>
      </c>
      <c r="Q95" s="39">
        <v>77533411</v>
      </c>
    </row>
    <row r="96" spans="1:17" ht="36" x14ac:dyDescent="0.25">
      <c r="A96" s="1108"/>
      <c r="B96" s="1108"/>
      <c r="C96" s="1108"/>
      <c r="D96" s="1108"/>
      <c r="E96" s="1108"/>
      <c r="F96" s="1108"/>
      <c r="G96" s="1108"/>
      <c r="H96" s="1103"/>
      <c r="I96" s="1106"/>
      <c r="J96" s="22"/>
      <c r="K96" s="22"/>
      <c r="L96" s="22"/>
      <c r="M96" s="22"/>
      <c r="N96" s="28" t="s">
        <v>84</v>
      </c>
      <c r="O96" s="21" t="s">
        <v>85</v>
      </c>
      <c r="P96" s="37">
        <v>50000000</v>
      </c>
      <c r="Q96" s="37">
        <v>12600707</v>
      </c>
    </row>
    <row r="97" spans="1:17" ht="24" x14ac:dyDescent="0.25">
      <c r="A97" s="1108"/>
      <c r="B97" s="1108"/>
      <c r="C97" s="1108"/>
      <c r="D97" s="1108"/>
      <c r="E97" s="1108"/>
      <c r="F97" s="1108"/>
      <c r="G97" s="1108"/>
      <c r="H97" s="1103"/>
      <c r="I97" s="1106"/>
      <c r="J97" s="22"/>
      <c r="K97" s="22"/>
      <c r="L97" s="22"/>
      <c r="M97" s="22"/>
      <c r="N97" s="28" t="s">
        <v>159</v>
      </c>
      <c r="O97" s="21" t="s">
        <v>160</v>
      </c>
      <c r="P97" s="37">
        <v>50000000</v>
      </c>
      <c r="Q97" s="39">
        <v>420343379</v>
      </c>
    </row>
    <row r="98" spans="1:17" ht="24" x14ac:dyDescent="0.25">
      <c r="A98" s="1108"/>
      <c r="B98" s="1108"/>
      <c r="C98" s="1108"/>
      <c r="D98" s="1108"/>
      <c r="E98" s="1108"/>
      <c r="F98" s="1108"/>
      <c r="G98" s="1108"/>
      <c r="H98" s="1103"/>
      <c r="I98" s="1106"/>
      <c r="J98" s="22"/>
      <c r="K98" s="22"/>
      <c r="L98" s="22"/>
      <c r="M98" s="22"/>
      <c r="N98" s="28" t="s">
        <v>607</v>
      </c>
      <c r="O98" s="21" t="s">
        <v>608</v>
      </c>
      <c r="P98" s="29">
        <v>2</v>
      </c>
      <c r="Q98" s="29">
        <v>0</v>
      </c>
    </row>
    <row r="99" spans="1:17" ht="24" x14ac:dyDescent="0.25">
      <c r="A99" s="1108"/>
      <c r="B99" s="1108"/>
      <c r="C99" s="1108"/>
      <c r="D99" s="1108"/>
      <c r="E99" s="1108"/>
      <c r="F99" s="1108"/>
      <c r="G99" s="1108"/>
      <c r="H99" s="1103"/>
      <c r="I99" s="1106"/>
      <c r="J99" s="22"/>
      <c r="K99" s="22"/>
      <c r="L99" s="22"/>
      <c r="M99" s="22"/>
      <c r="N99" s="28" t="s">
        <v>270</v>
      </c>
      <c r="O99" s="21" t="s">
        <v>271</v>
      </c>
      <c r="P99" s="37">
        <v>50000000</v>
      </c>
      <c r="Q99" s="39">
        <v>85682517</v>
      </c>
    </row>
    <row r="100" spans="1:17" ht="36" x14ac:dyDescent="0.25">
      <c r="A100" s="1108"/>
      <c r="B100" s="1108"/>
      <c r="C100" s="1108"/>
      <c r="D100" s="1108"/>
      <c r="E100" s="1108"/>
      <c r="F100" s="1108"/>
      <c r="G100" s="1108"/>
      <c r="H100" s="1103"/>
      <c r="I100" s="1106"/>
      <c r="J100" s="22"/>
      <c r="K100" s="22"/>
      <c r="L100" s="22"/>
      <c r="M100" s="22"/>
      <c r="N100" s="28" t="s">
        <v>149</v>
      </c>
      <c r="O100" s="21" t="s">
        <v>150</v>
      </c>
      <c r="P100" s="37">
        <v>50000000</v>
      </c>
      <c r="Q100" s="39">
        <v>149733000</v>
      </c>
    </row>
    <row r="101" spans="1:17" ht="24" x14ac:dyDescent="0.25">
      <c r="A101" s="1108"/>
      <c r="B101" s="1108"/>
      <c r="C101" s="1108"/>
      <c r="D101" s="1108"/>
      <c r="E101" s="1108"/>
      <c r="F101" s="1108"/>
      <c r="G101" s="1108"/>
      <c r="H101" s="1103"/>
      <c r="I101" s="1106"/>
      <c r="J101" s="22"/>
      <c r="K101" s="22"/>
      <c r="L101" s="22"/>
      <c r="M101" s="22"/>
      <c r="N101" s="28" t="s">
        <v>262</v>
      </c>
      <c r="O101" s="21" t="s">
        <v>263</v>
      </c>
      <c r="P101" s="37">
        <v>50000000</v>
      </c>
      <c r="Q101" s="37">
        <v>37472000</v>
      </c>
    </row>
    <row r="102" spans="1:17" ht="24" x14ac:dyDescent="0.25">
      <c r="A102" s="1108"/>
      <c r="B102" s="1108"/>
      <c r="C102" s="1108"/>
      <c r="D102" s="1108"/>
      <c r="E102" s="1108"/>
      <c r="F102" s="1108"/>
      <c r="G102" s="1108"/>
      <c r="H102" s="1103"/>
      <c r="I102" s="1106"/>
      <c r="J102" s="22"/>
      <c r="K102" s="22"/>
      <c r="L102" s="22"/>
      <c r="M102" s="22"/>
      <c r="N102" s="28" t="s">
        <v>301</v>
      </c>
      <c r="O102" s="21" t="s">
        <v>302</v>
      </c>
      <c r="P102" s="37">
        <v>50000000</v>
      </c>
      <c r="Q102" s="37">
        <v>56360835</v>
      </c>
    </row>
    <row r="103" spans="1:17" ht="24" x14ac:dyDescent="0.25">
      <c r="A103" s="1108"/>
      <c r="B103" s="1108"/>
      <c r="C103" s="1108"/>
      <c r="D103" s="1108"/>
      <c r="E103" s="1108"/>
      <c r="F103" s="1108"/>
      <c r="G103" s="1108"/>
      <c r="H103" s="1103"/>
      <c r="I103" s="1106"/>
      <c r="J103" s="22"/>
      <c r="K103" s="22"/>
      <c r="L103" s="22"/>
      <c r="M103" s="22"/>
      <c r="N103" s="28" t="s">
        <v>272</v>
      </c>
      <c r="O103" s="21" t="s">
        <v>273</v>
      </c>
      <c r="P103" s="37">
        <v>50000000</v>
      </c>
      <c r="Q103" s="39">
        <v>428411169</v>
      </c>
    </row>
    <row r="104" spans="1:17" ht="24" x14ac:dyDescent="0.25">
      <c r="A104" s="1108"/>
      <c r="B104" s="1108"/>
      <c r="C104" s="1108"/>
      <c r="D104" s="1108"/>
      <c r="E104" s="1108"/>
      <c r="F104" s="1108"/>
      <c r="G104" s="1108"/>
      <c r="H104" s="1103"/>
      <c r="I104" s="1106"/>
      <c r="J104" s="22"/>
      <c r="K104" s="22"/>
      <c r="L104" s="22"/>
      <c r="M104" s="22"/>
      <c r="N104" s="28" t="s">
        <v>303</v>
      </c>
      <c r="O104" s="21" t="s">
        <v>304</v>
      </c>
      <c r="P104" s="37">
        <v>50000000</v>
      </c>
      <c r="Q104" s="37">
        <v>41003350</v>
      </c>
    </row>
    <row r="105" spans="1:17" ht="24" x14ac:dyDescent="0.25">
      <c r="A105" s="1108"/>
      <c r="B105" s="1108"/>
      <c r="C105" s="1108"/>
      <c r="D105" s="1108"/>
      <c r="E105" s="1108"/>
      <c r="F105" s="1108"/>
      <c r="G105" s="1108"/>
      <c r="H105" s="1103"/>
      <c r="I105" s="1106"/>
      <c r="J105" s="22"/>
      <c r="K105" s="22"/>
      <c r="L105" s="22"/>
      <c r="M105" s="22"/>
      <c r="N105" s="28" t="s">
        <v>252</v>
      </c>
      <c r="O105" s="21" t="s">
        <v>253</v>
      </c>
      <c r="P105" s="37">
        <v>50000000</v>
      </c>
      <c r="Q105" s="37">
        <v>26950098</v>
      </c>
    </row>
    <row r="106" spans="1:17" ht="36" x14ac:dyDescent="0.25">
      <c r="A106" s="1108"/>
      <c r="B106" s="1108"/>
      <c r="C106" s="1108"/>
      <c r="D106" s="1108"/>
      <c r="E106" s="1108"/>
      <c r="F106" s="1108"/>
      <c r="G106" s="1108"/>
      <c r="H106" s="1103"/>
      <c r="I106" s="1106"/>
      <c r="J106" s="22"/>
      <c r="K106" s="22"/>
      <c r="L106" s="22"/>
      <c r="M106" s="22"/>
      <c r="N106" s="28" t="s">
        <v>287</v>
      </c>
      <c r="O106" s="21" t="s">
        <v>288</v>
      </c>
      <c r="P106" s="37">
        <v>50000000</v>
      </c>
      <c r="Q106" s="37">
        <v>18954757</v>
      </c>
    </row>
    <row r="107" spans="1:17" ht="24" x14ac:dyDescent="0.25">
      <c r="A107" s="1108"/>
      <c r="B107" s="1108"/>
      <c r="C107" s="1108"/>
      <c r="D107" s="1108"/>
      <c r="E107" s="1108"/>
      <c r="F107" s="1108"/>
      <c r="G107" s="1108"/>
      <c r="H107" s="1103"/>
      <c r="I107" s="1106"/>
      <c r="J107" s="22"/>
      <c r="K107" s="22"/>
      <c r="L107" s="22"/>
      <c r="M107" s="22"/>
      <c r="N107" s="28" t="s">
        <v>297</v>
      </c>
      <c r="O107" s="21" t="s">
        <v>298</v>
      </c>
      <c r="P107" s="37">
        <v>50000000</v>
      </c>
      <c r="Q107" s="37">
        <v>19839939</v>
      </c>
    </row>
    <row r="108" spans="1:17" ht="24" x14ac:dyDescent="0.25">
      <c r="A108" s="1108"/>
      <c r="B108" s="1108"/>
      <c r="C108" s="1108"/>
      <c r="D108" s="1108"/>
      <c r="E108" s="1108"/>
      <c r="F108" s="1108"/>
      <c r="G108" s="1108"/>
      <c r="H108" s="1103"/>
      <c r="I108" s="1106"/>
      <c r="J108" s="22"/>
      <c r="K108" s="22"/>
      <c r="L108" s="22"/>
      <c r="M108" s="22"/>
      <c r="N108" s="28" t="s">
        <v>183</v>
      </c>
      <c r="O108" s="21" t="s">
        <v>184</v>
      </c>
      <c r="P108" s="37">
        <v>50000000</v>
      </c>
      <c r="Q108" s="39">
        <v>154606753</v>
      </c>
    </row>
    <row r="109" spans="1:17" ht="24" x14ac:dyDescent="0.25">
      <c r="A109" s="1108"/>
      <c r="B109" s="1108"/>
      <c r="C109" s="1108"/>
      <c r="D109" s="1108"/>
      <c r="E109" s="1108"/>
      <c r="F109" s="1108"/>
      <c r="G109" s="1108"/>
      <c r="H109" s="1103"/>
      <c r="I109" s="1106"/>
      <c r="J109" s="22"/>
      <c r="K109" s="22"/>
      <c r="L109" s="22"/>
      <c r="M109" s="22"/>
      <c r="N109" s="28" t="s">
        <v>254</v>
      </c>
      <c r="O109" s="21" t="s">
        <v>255</v>
      </c>
      <c r="P109" s="37">
        <v>50000000</v>
      </c>
      <c r="Q109" s="37">
        <v>40799973</v>
      </c>
    </row>
    <row r="110" spans="1:17" ht="36" x14ac:dyDescent="0.25">
      <c r="A110" s="1108"/>
      <c r="B110" s="1108"/>
      <c r="C110" s="1108"/>
      <c r="D110" s="1108"/>
      <c r="E110" s="1108"/>
      <c r="F110" s="1108"/>
      <c r="G110" s="1108"/>
      <c r="H110" s="1103"/>
      <c r="I110" s="1106"/>
      <c r="J110" s="22"/>
      <c r="K110" s="22"/>
      <c r="L110" s="22"/>
      <c r="M110" s="22"/>
      <c r="N110" s="28" t="s">
        <v>82</v>
      </c>
      <c r="O110" s="21" t="s">
        <v>83</v>
      </c>
      <c r="P110" s="37">
        <v>50000000</v>
      </c>
      <c r="Q110" s="37">
        <v>17014285</v>
      </c>
    </row>
    <row r="111" spans="1:17" ht="36" x14ac:dyDescent="0.25">
      <c r="A111" s="1108"/>
      <c r="B111" s="1108"/>
      <c r="C111" s="1108"/>
      <c r="D111" s="1108"/>
      <c r="E111" s="1108"/>
      <c r="F111" s="1108"/>
      <c r="G111" s="1108"/>
      <c r="H111" s="1103"/>
      <c r="I111" s="1106"/>
      <c r="J111" s="22"/>
      <c r="K111" s="22"/>
      <c r="L111" s="22"/>
      <c r="M111" s="22"/>
      <c r="N111" s="28" t="s">
        <v>258</v>
      </c>
      <c r="O111" s="21" t="s">
        <v>259</v>
      </c>
      <c r="P111" s="37">
        <v>50000000</v>
      </c>
      <c r="Q111" s="37">
        <v>74218555</v>
      </c>
    </row>
    <row r="112" spans="1:17" ht="24" x14ac:dyDescent="0.25">
      <c r="A112" s="1108"/>
      <c r="B112" s="1108"/>
      <c r="C112" s="1108"/>
      <c r="D112" s="1108"/>
      <c r="E112" s="1108"/>
      <c r="F112" s="1108"/>
      <c r="G112" s="1108"/>
      <c r="H112" s="1103"/>
      <c r="I112" s="1106"/>
      <c r="J112" s="22"/>
      <c r="K112" s="22"/>
      <c r="L112" s="22"/>
      <c r="M112" s="22"/>
      <c r="N112" s="28" t="s">
        <v>609</v>
      </c>
      <c r="O112" s="21" t="s">
        <v>610</v>
      </c>
      <c r="P112" s="29">
        <v>1</v>
      </c>
      <c r="Q112" s="29">
        <v>0</v>
      </c>
    </row>
    <row r="113" spans="1:17" ht="24" x14ac:dyDescent="0.25">
      <c r="A113" s="1108"/>
      <c r="B113" s="1108"/>
      <c r="C113" s="1108"/>
      <c r="D113" s="1108"/>
      <c r="E113" s="1108"/>
      <c r="F113" s="1108"/>
      <c r="G113" s="1108"/>
      <c r="H113" s="1103"/>
      <c r="I113" s="1106"/>
      <c r="J113" s="22"/>
      <c r="K113" s="22"/>
      <c r="L113" s="22"/>
      <c r="M113" s="22"/>
      <c r="N113" s="28" t="s">
        <v>248</v>
      </c>
      <c r="O113" s="21" t="s">
        <v>249</v>
      </c>
      <c r="P113" s="37">
        <v>50000000</v>
      </c>
      <c r="Q113" s="37">
        <v>49804424</v>
      </c>
    </row>
    <row r="114" spans="1:17" ht="36" x14ac:dyDescent="0.25">
      <c r="A114" s="1108"/>
      <c r="B114" s="1108"/>
      <c r="C114" s="1108"/>
      <c r="D114" s="1108"/>
      <c r="E114" s="1108"/>
      <c r="F114" s="1108"/>
      <c r="G114" s="1108"/>
      <c r="H114" s="1103"/>
      <c r="I114" s="1106"/>
      <c r="J114" s="22"/>
      <c r="K114" s="22"/>
      <c r="L114" s="22"/>
      <c r="M114" s="22"/>
      <c r="N114" s="28" t="s">
        <v>310</v>
      </c>
      <c r="O114" s="21" t="s">
        <v>311</v>
      </c>
      <c r="P114" s="37">
        <v>50000000</v>
      </c>
      <c r="Q114" s="37">
        <v>33695148</v>
      </c>
    </row>
    <row r="115" spans="1:17" ht="36" x14ac:dyDescent="0.25">
      <c r="A115" s="1108"/>
      <c r="B115" s="1108"/>
      <c r="C115" s="1108"/>
      <c r="D115" s="1108"/>
      <c r="E115" s="1108"/>
      <c r="F115" s="1108"/>
      <c r="G115" s="1108"/>
      <c r="H115" s="1103"/>
      <c r="I115" s="1106"/>
      <c r="J115" s="22"/>
      <c r="K115" s="22"/>
      <c r="L115" s="22"/>
      <c r="M115" s="22"/>
      <c r="N115" s="28" t="s">
        <v>137</v>
      </c>
      <c r="O115" s="21" t="s">
        <v>138</v>
      </c>
      <c r="P115" s="37">
        <v>50000000</v>
      </c>
      <c r="Q115" s="39">
        <v>313301535</v>
      </c>
    </row>
    <row r="116" spans="1:17" ht="24" x14ac:dyDescent="0.25">
      <c r="A116" s="1108"/>
      <c r="B116" s="1108"/>
      <c r="C116" s="1108"/>
      <c r="D116" s="1108"/>
      <c r="E116" s="1108"/>
      <c r="F116" s="1108"/>
      <c r="G116" s="1108"/>
      <c r="H116" s="1103"/>
      <c r="I116" s="1106"/>
      <c r="J116" s="22"/>
      <c r="K116" s="22"/>
      <c r="L116" s="22"/>
      <c r="M116" s="22"/>
      <c r="N116" s="28" t="s">
        <v>279</v>
      </c>
      <c r="O116" s="21" t="s">
        <v>280</v>
      </c>
      <c r="P116" s="37">
        <v>50000000</v>
      </c>
      <c r="Q116" s="37">
        <v>10925327</v>
      </c>
    </row>
    <row r="117" spans="1:17" ht="24" x14ac:dyDescent="0.25">
      <c r="A117" s="1108"/>
      <c r="B117" s="1108"/>
      <c r="C117" s="1108"/>
      <c r="D117" s="1108"/>
      <c r="E117" s="1108"/>
      <c r="F117" s="1108"/>
      <c r="G117" s="1108"/>
      <c r="H117" s="1103"/>
      <c r="I117" s="1106"/>
      <c r="J117" s="22"/>
      <c r="K117" s="22"/>
      <c r="L117" s="22"/>
      <c r="M117" s="22"/>
      <c r="N117" s="28" t="s">
        <v>175</v>
      </c>
      <c r="O117" s="21" t="s">
        <v>176</v>
      </c>
      <c r="P117" s="37">
        <v>50000000</v>
      </c>
      <c r="Q117" s="39">
        <v>178999305</v>
      </c>
    </row>
    <row r="118" spans="1:17" ht="36" x14ac:dyDescent="0.25">
      <c r="A118" s="1101"/>
      <c r="B118" s="1101"/>
      <c r="C118" s="1101"/>
      <c r="D118" s="1101"/>
      <c r="E118" s="1101"/>
      <c r="F118" s="1101"/>
      <c r="G118" s="1101"/>
      <c r="H118" s="1104"/>
      <c r="I118" s="1097"/>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00">
        <v>78</v>
      </c>
      <c r="B120" s="1100" t="s">
        <v>591</v>
      </c>
      <c r="C120" s="1100" t="s">
        <v>592</v>
      </c>
      <c r="D120" s="1100" t="s">
        <v>613</v>
      </c>
      <c r="E120" s="1100" t="s">
        <v>647</v>
      </c>
      <c r="F120" s="1100" t="s">
        <v>614</v>
      </c>
      <c r="G120" s="1100" t="s">
        <v>638</v>
      </c>
      <c r="H120" s="1107">
        <v>0</v>
      </c>
      <c r="I120" s="1105">
        <v>50000000</v>
      </c>
      <c r="J120" s="21"/>
      <c r="K120" s="22"/>
      <c r="L120" s="22"/>
      <c r="M120" s="22"/>
      <c r="N120" s="28" t="s">
        <v>377</v>
      </c>
      <c r="O120" s="21" t="s">
        <v>378</v>
      </c>
      <c r="P120" s="37">
        <v>25000000</v>
      </c>
      <c r="Q120" s="39">
        <v>79698566</v>
      </c>
    </row>
    <row r="121" spans="1:17" ht="36" x14ac:dyDescent="0.25">
      <c r="A121" s="1101"/>
      <c r="B121" s="1101"/>
      <c r="C121" s="1101"/>
      <c r="D121" s="1101"/>
      <c r="E121" s="1101"/>
      <c r="F121" s="1101"/>
      <c r="G121" s="1101"/>
      <c r="H121" s="1104"/>
      <c r="I121" s="1097"/>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00"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01"/>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094" t="s">
        <v>622</v>
      </c>
      <c r="B127" s="1095"/>
      <c r="C127" s="1095"/>
      <c r="D127" s="1095"/>
      <c r="E127" s="1095"/>
      <c r="F127" s="1095"/>
      <c r="G127" s="1096"/>
      <c r="H127" s="35">
        <f>SUM(H6:H126)</f>
        <v>3211000000</v>
      </c>
      <c r="I127" s="35">
        <f>SUM(I6:I126)</f>
        <v>29672000000</v>
      </c>
      <c r="J127" s="1097"/>
      <c r="K127" s="1098"/>
      <c r="L127" s="1098"/>
      <c r="M127" s="1099"/>
      <c r="N127" s="31"/>
      <c r="O127" s="32"/>
      <c r="P127" s="35">
        <f>SUM(P6:P126)</f>
        <v>7280000221</v>
      </c>
      <c r="Q127" s="35">
        <f>SUM(Q6:Q126)</f>
        <v>13123188897</v>
      </c>
    </row>
  </sheetData>
  <mergeCells count="41">
    <mergeCell ref="F4:F5"/>
    <mergeCell ref="A4:A5"/>
    <mergeCell ref="B4:B5"/>
    <mergeCell ref="C4:C5"/>
    <mergeCell ref="D4:D5"/>
    <mergeCell ref="E4:E5"/>
    <mergeCell ref="G4:G5"/>
    <mergeCell ref="H4:H5"/>
    <mergeCell ref="I4:I5"/>
    <mergeCell ref="J4:M4"/>
    <mergeCell ref="N4:Q4"/>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20" t="s">
        <v>3472</v>
      </c>
      <c r="B1" s="1117" t="s">
        <v>3473</v>
      </c>
      <c r="C1" s="1117" t="str">
        <f>+'PLANINDICATIVO PD'!D1:D2</f>
        <v>PROGRAMA</v>
      </c>
      <c r="D1" s="1117" t="s">
        <v>590</v>
      </c>
      <c r="E1" s="1117" t="s">
        <v>3477</v>
      </c>
      <c r="F1" s="1117" t="s">
        <v>3479</v>
      </c>
    </row>
    <row r="2" spans="1:6" ht="24" customHeight="1" x14ac:dyDescent="0.2">
      <c r="A2" s="1121"/>
      <c r="B2" s="1118"/>
      <c r="C2" s="1118"/>
      <c r="D2" s="1118"/>
      <c r="E2" s="1118"/>
      <c r="F2" s="1119"/>
    </row>
    <row r="3" spans="1:6" ht="93.75" customHeight="1" x14ac:dyDescent="0.2">
      <c r="A3" s="1122" t="s">
        <v>3080</v>
      </c>
      <c r="B3" s="1125" t="s">
        <v>3482</v>
      </c>
      <c r="C3" s="1125"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23"/>
      <c r="B4" s="1129"/>
      <c r="C4" s="1129"/>
      <c r="D4" s="477" t="str">
        <f>+'PLANINDICATIVO PD'!I4</f>
        <v>ESTRUCTURACIÓN Y APROBACIÓN DE UN CÓDIGO DE BUEN GOBIERNO PARA UNA GESTIÓN EFICAZ Y TRANSPARENTE DE LA USCO</v>
      </c>
      <c r="E4" s="451" t="s">
        <v>3489</v>
      </c>
      <c r="F4" s="451" t="s">
        <v>3279</v>
      </c>
    </row>
    <row r="5" spans="1:6" ht="94.5" customHeight="1" x14ac:dyDescent="0.2">
      <c r="A5" s="1123"/>
      <c r="B5" s="1129"/>
      <c r="C5" s="1129"/>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22" t="s">
        <v>648</v>
      </c>
      <c r="B7" s="1122" t="s">
        <v>3656</v>
      </c>
      <c r="C7" s="1122"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23"/>
      <c r="B8" s="1123"/>
      <c r="C8" s="1123"/>
      <c r="D8" s="1122"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23"/>
      <c r="B9" s="1123"/>
      <c r="C9" s="1123"/>
      <c r="D9" s="1123"/>
      <c r="E9" s="475" t="str">
        <f>+'PLANINDICATIVO PD'!J10</f>
        <v>CONSOLIDAR LOS GRUPOS EXISTENTES Y APOYAR LA CREACIÓN DE NUEVOS GRUPOS</v>
      </c>
      <c r="F9" s="475" t="str">
        <f>+'PLANINDICATIVO PD'!L10</f>
        <v>NÚMERO DE GRUPOS DE PROYECCIÓN SOCIAL</v>
      </c>
    </row>
    <row r="10" spans="1:6" ht="60" x14ac:dyDescent="0.2">
      <c r="A10" s="1123"/>
      <c r="B10" s="1123"/>
      <c r="C10" s="1123"/>
      <c r="D10" s="1123"/>
      <c r="E10" s="475" t="str">
        <f>+'PLANINDICATIVO PD'!J11</f>
        <v>INCORPORAR EL SERVICIO SOCIAL EN 20 PROGRAMAS USCO</v>
      </c>
      <c r="F10" s="475" t="str">
        <f>+'PLANINDICATIVO PD'!L11</f>
        <v>NÚMERO DE  PROGRAMAS REFORMADOS</v>
      </c>
    </row>
    <row r="11" spans="1:6" ht="98.25" customHeight="1" x14ac:dyDescent="0.2">
      <c r="A11" s="1123"/>
      <c r="B11" s="1123"/>
      <c r="C11" s="1123"/>
      <c r="D11" s="1124"/>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28" t="s">
        <v>3162</v>
      </c>
      <c r="B13" s="1128" t="s">
        <v>3493</v>
      </c>
      <c r="C13" s="1128" t="str">
        <f>+'PLANINDICATIVO PD'!D15</f>
        <v>ACREDITACIÓN Y REACREDITACIÓN DE PROGRAMAS DE FORMACIÓN DE PREGRADO Y POSTGRADO</v>
      </c>
      <c r="D13" s="1122"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28"/>
      <c r="B14" s="1128"/>
      <c r="C14" s="1128"/>
      <c r="D14" s="1124"/>
      <c r="E14" s="472" t="str">
        <f>+'PLANINDICATIVO PD'!J16</f>
        <v>6 PROGRAMAS PREGRADO REACREDITADOS</v>
      </c>
      <c r="F14" s="472" t="str">
        <f>+'PLANINDICATIVO PD'!L16</f>
        <v>NÚMERO PROGRAMAS PREGRADO REACREDITADOS</v>
      </c>
    </row>
    <row r="15" spans="1:6" ht="62.25" customHeight="1" x14ac:dyDescent="0.2">
      <c r="A15" s="1128"/>
      <c r="B15" s="1128"/>
      <c r="C15" s="1128"/>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28"/>
      <c r="B16" s="1128"/>
      <c r="C16" s="1128"/>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28" t="s">
        <v>3162</v>
      </c>
      <c r="B17" s="1128" t="s">
        <v>3729</v>
      </c>
      <c r="C17" s="1122"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28"/>
      <c r="B18" s="1128"/>
      <c r="C18" s="1123"/>
      <c r="D18" s="1122"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28"/>
      <c r="B19" s="1128"/>
      <c r="C19" s="1123"/>
      <c r="D19" s="1123"/>
      <c r="E19" s="472" t="str">
        <f>+'PLANINDICATIVO PD'!J21</f>
        <v>AMPLIAR LA OFERTA ACADÉMICA EN 9  NUEVOS PROGRAMAS (PREGRADO Y POSTGRADO)</v>
      </c>
      <c r="F19" s="472" t="str">
        <f>+'PLANINDICATIVO PD'!L21</f>
        <v>NÚMERO DE  PROGRAMAS ACADÉMICOS OFRECIDOS POR USCO</v>
      </c>
    </row>
    <row r="20" spans="1:6" ht="84" customHeight="1" x14ac:dyDescent="0.2">
      <c r="A20" s="1128"/>
      <c r="B20" s="1128"/>
      <c r="C20" s="1123"/>
      <c r="D20" s="1124"/>
      <c r="E20" s="472" t="str">
        <f>+'PLANINDICATIVO PD'!J22</f>
        <v>7 FACULTADES CON DOCENTES ADSCRITOS Y READSCRITOS (PLANTA GLOBAL)</v>
      </c>
      <c r="F20" s="472" t="str">
        <f>+'PLANINDICATIVO PD'!L22</f>
        <v>NÚMERO DE FACULTADES CON ADSCRIPCIÓN/READSCRIPCIÓN DE DOCENTES</v>
      </c>
    </row>
    <row r="21" spans="1:6" ht="120" x14ac:dyDescent="0.2">
      <c r="A21" s="1128"/>
      <c r="B21" s="1128"/>
      <c r="C21" s="1123"/>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28"/>
      <c r="B22" s="1128"/>
      <c r="C22" s="1123"/>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28" t="s">
        <v>3162</v>
      </c>
      <c r="B23" s="1122" t="s">
        <v>3729</v>
      </c>
      <c r="C23" s="1128"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28"/>
      <c r="B24" s="1123"/>
      <c r="C24" s="1128"/>
      <c r="D24" s="1122"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28"/>
      <c r="B25" s="1123"/>
      <c r="C25" s="1128"/>
      <c r="D25" s="1123"/>
      <c r="E25" s="472" t="str">
        <f>+'PLANINDICATIVO PD'!J27</f>
        <v>AUMENTAR A 20 LOS JÓVENES INVESTIGADORES</v>
      </c>
      <c r="F25" s="472" t="str">
        <f>+'PLANINDICATIVO PD'!L27</f>
        <v>NÚMERO DE JÓVENES INVESTIGADORES EN USCO</v>
      </c>
    </row>
    <row r="26" spans="1:6" ht="45" x14ac:dyDescent="0.2">
      <c r="A26" s="1128"/>
      <c r="B26" s="1123"/>
      <c r="C26" s="1128"/>
      <c r="D26" s="1124"/>
      <c r="E26" s="472" t="str">
        <f>+'PLANINDICATIVO PD'!J28</f>
        <v>AMPLIAR A 34 LOS SEMILLEROS DE INVESTIGACIÓN</v>
      </c>
      <c r="F26" s="472" t="str">
        <f>+'PLANINDICATIVO PD'!L28</f>
        <v>NÚMERO DE SEMILLEROS DE INVESTIGACIÓN</v>
      </c>
    </row>
    <row r="27" spans="1:6" ht="135" x14ac:dyDescent="0.2">
      <c r="A27" s="1128"/>
      <c r="B27" s="1123"/>
      <c r="C27" s="1128"/>
      <c r="D27" s="1122"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28"/>
      <c r="B28" s="1123"/>
      <c r="C28" s="1128"/>
      <c r="D28" s="1124"/>
      <c r="E28" s="472" t="str">
        <f>+'PLANINDICATIVO PD'!J30</f>
        <v>PUBLICAR 13 LIBROS EN DESARROLLO DE LA EDITORIAL DE LA UNIVERSIDAD</v>
      </c>
      <c r="F28" s="472" t="str">
        <f>+'PLANINDICATIVO PD'!L30</f>
        <v xml:space="preserve">NÚMERO DE LIBROS PUBLICADOS </v>
      </c>
    </row>
    <row r="29" spans="1:6" ht="75" x14ac:dyDescent="0.2">
      <c r="A29" s="1128"/>
      <c r="B29" s="1123"/>
      <c r="C29" s="1128"/>
      <c r="D29" s="1122"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28"/>
      <c r="B30" s="1123"/>
      <c r="C30" s="1128"/>
      <c r="D30" s="1124"/>
      <c r="E30" s="472" t="str">
        <f>+'PLANINDICATIVO PD'!J32</f>
        <v>MANTENER FINANCIADOS 56 PROYECTOS DE INVESTIGACIÓN</v>
      </c>
      <c r="F30" s="472" t="str">
        <f>+'PLANINDICATIVO PD'!L32</f>
        <v>NÚMERO DE PROYECTOS DE INVESTIGACIÓN FINANCIADOS POR AÑO</v>
      </c>
    </row>
    <row r="31" spans="1:6" ht="60" x14ac:dyDescent="0.2">
      <c r="A31" s="1128"/>
      <c r="B31" s="1123"/>
      <c r="C31" s="1128"/>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28"/>
      <c r="B32" s="1123"/>
      <c r="C32" s="1128"/>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28"/>
      <c r="B33" s="1123"/>
      <c r="C33" s="1128"/>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22" t="s">
        <v>3162</v>
      </c>
      <c r="B34" s="1128" t="s">
        <v>3729</v>
      </c>
      <c r="C34" s="1123"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24"/>
      <c r="B35" s="1128"/>
      <c r="C35" s="1124"/>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22" t="s">
        <v>3526</v>
      </c>
      <c r="B37" s="1122" t="s">
        <v>3527</v>
      </c>
      <c r="C37" s="1122"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23"/>
      <c r="B38" s="1123"/>
      <c r="C38" s="1123"/>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23"/>
      <c r="B39" s="1123"/>
      <c r="C39" s="1123"/>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23"/>
      <c r="B40" s="1123"/>
      <c r="C40" s="1123"/>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23"/>
      <c r="B41" s="1123"/>
      <c r="C41" s="1123"/>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24"/>
      <c r="B42" s="1123"/>
      <c r="C42" s="1123"/>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22" t="s">
        <v>3112</v>
      </c>
      <c r="B44" s="1125" t="s">
        <v>3558</v>
      </c>
      <c r="C44" s="1128"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23"/>
      <c r="B45" s="1126"/>
      <c r="C45" s="1128"/>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24"/>
      <c r="B46" s="1127"/>
      <c r="C46" s="1128"/>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22" t="s">
        <v>3569</v>
      </c>
      <c r="B48" s="1122" t="s">
        <v>3570</v>
      </c>
      <c r="C48" s="1128"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23"/>
      <c r="B49" s="1123"/>
      <c r="C49" s="1128"/>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23"/>
      <c r="B50" s="1123"/>
      <c r="C50" s="1122" t="s">
        <v>3578</v>
      </c>
      <c r="D50" s="1122"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23"/>
      <c r="B51" s="1123"/>
      <c r="C51" s="1123"/>
      <c r="D51" s="1123"/>
      <c r="E51" s="475" t="str">
        <f>+'PLANINDICATIVO PD'!J56</f>
        <v xml:space="preserve">ELEVAR AL 60% LA TASA DE RETENCION </v>
      </c>
      <c r="F51" s="475" t="str">
        <f>+'PLANINDICATIVO PD'!L56</f>
        <v>TASA DE RETENCIÒN ESCOLAR SEMESTRAL</v>
      </c>
    </row>
    <row r="52" spans="1:6" ht="60" x14ac:dyDescent="0.2">
      <c r="A52" s="1123"/>
      <c r="B52" s="1123"/>
      <c r="C52" s="1123"/>
      <c r="D52" s="1123"/>
      <c r="E52" s="475" t="str">
        <f>+'PLANINDICATIVO PD'!J57</f>
        <v>AUMENTAR LA ATENCION MEDICA AL 85% DE ESTUDIANTES  PYP</v>
      </c>
      <c r="F52" s="475" t="str">
        <f>+'PLANINDICATIVO PD'!L57</f>
        <v>TASA DE COBERTURA DE ATENCION MÈDICA</v>
      </c>
    </row>
    <row r="53" spans="1:6" ht="60" x14ac:dyDescent="0.2">
      <c r="A53" s="1123"/>
      <c r="B53" s="1123"/>
      <c r="C53" s="1123"/>
      <c r="D53" s="1123"/>
      <c r="E53" s="475" t="str">
        <f>+'PLANINDICATIVO PD'!J58</f>
        <v xml:space="preserve">AUMENTAR SERVICIO ODONTOLÒGICO AL 60% DE ESTUDIANTES </v>
      </c>
      <c r="F53" s="475" t="str">
        <f>+'PLANINDICATIVO PD'!L58</f>
        <v>TASA DE COBERTURA DE ATENCION ODONTOLÒGICA</v>
      </c>
    </row>
    <row r="54" spans="1:6" ht="75" x14ac:dyDescent="0.2">
      <c r="A54" s="1123"/>
      <c r="B54" s="1123"/>
      <c r="C54" s="1123"/>
      <c r="D54" s="1123"/>
      <c r="E54" s="475" t="str">
        <f>+'PLANINDICATIVO PD'!J59</f>
        <v>AUMENTAR EL SERVICIO DE ATENCIÓN SICOLÒGICA AL 50% DEL PERSONAL</v>
      </c>
      <c r="F54" s="475" t="str">
        <f>+'PLANINDICATIVO PD'!L59</f>
        <v xml:space="preserve">TASA DE COBERTURA DE ATENCIÒN SICOLOGICA </v>
      </c>
    </row>
    <row r="55" spans="1:6" ht="75" x14ac:dyDescent="0.2">
      <c r="A55" s="1123" t="s">
        <v>3569</v>
      </c>
      <c r="B55" s="1123" t="s">
        <v>3570</v>
      </c>
      <c r="C55" s="1123" t="s">
        <v>3578</v>
      </c>
      <c r="D55" s="1124"/>
      <c r="E55" s="475" t="str">
        <f>+'PLANINDICATIVO PD'!J60</f>
        <v>APOYAR A 1000 ESTUDIANTES CON SERVICIO DE ALIMENTACIÒN</v>
      </c>
      <c r="F55" s="475" t="str">
        <f>+'PLANINDICATIVO PD'!L60</f>
        <v>NÚMERO DE ESTUDIANTES BENEFICIADOS CON ATENCIÒN ALIMENTARIA</v>
      </c>
    </row>
    <row r="56" spans="1:6" ht="105" x14ac:dyDescent="0.2">
      <c r="A56" s="1123"/>
      <c r="B56" s="1123"/>
      <c r="C56" s="1123"/>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23"/>
      <c r="B57" s="1123"/>
      <c r="C57" s="1123"/>
      <c r="D57" s="1128"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24"/>
      <c r="B58" s="1124"/>
      <c r="C58" s="1124"/>
      <c r="D58" s="1128"/>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28" t="s">
        <v>3598</v>
      </c>
      <c r="B60" s="1128" t="s">
        <v>3599</v>
      </c>
      <c r="C60" s="1128" t="s">
        <v>3674</v>
      </c>
      <c r="D60" s="1122"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28"/>
      <c r="B61" s="1128"/>
      <c r="C61" s="1128"/>
      <c r="D61" s="1124"/>
      <c r="E61" s="475" t="str">
        <f>+'PLANINDICATIVO PD'!J67</f>
        <v>IMPLEMENTAR UN SISTEMA DE INFORMACIÒN INTEGRAL</v>
      </c>
      <c r="F61" s="475" t="str">
        <f>+'PLANINDICATIVO PD'!L67</f>
        <v xml:space="preserve">PORCENTAJE DEL DISEÑO E IMPLEMENTACIÒN DEL SISTEMA </v>
      </c>
    </row>
    <row r="62" spans="1:6" ht="45" x14ac:dyDescent="0.2">
      <c r="A62" s="1128"/>
      <c r="B62" s="1128"/>
      <c r="C62" s="1128" t="s">
        <v>3698</v>
      </c>
      <c r="D62" s="1122"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28"/>
      <c r="B63" s="1128"/>
      <c r="C63" s="1128"/>
      <c r="D63" s="1123"/>
      <c r="E63" s="475" t="str">
        <f>+'PLANINDICATIVO PD'!J69</f>
        <v>IMPLEMENTAR UN PROYECTO DE EDUCACIÓN VIRTUAL PARA LA USCO</v>
      </c>
      <c r="F63" s="475" t="str">
        <f>+'PLANINDICATIVO PD'!L69</f>
        <v>LABORATORIO ADECUADO Y DOTADO</v>
      </c>
    </row>
    <row r="64" spans="1:6" ht="60" x14ac:dyDescent="0.2">
      <c r="A64" s="1128"/>
      <c r="B64" s="1128"/>
      <c r="C64" s="1128"/>
      <c r="D64" s="1124"/>
      <c r="E64" s="475" t="str">
        <f>+'PLANINDICATIVO PD'!J70</f>
        <v>DISEÑAR UN PROYECTO DE EDUCACIÒN VIRTUAL PARA LA USCO</v>
      </c>
      <c r="F64" s="475" t="str">
        <f>+'PLANINDICATIVO PD'!L70</f>
        <v>PORCENTAJE DEL DISEÑO E IMPLEMENTACIÒN DEL PROYECTO</v>
      </c>
    </row>
    <row r="65" spans="1:6" ht="135" x14ac:dyDescent="0.2">
      <c r="A65" s="1128"/>
      <c r="B65" s="1128"/>
      <c r="C65" s="1128"/>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 ref="D8:D11"/>
    <mergeCell ref="D18:D20"/>
    <mergeCell ref="C17:C22"/>
    <mergeCell ref="C37:C42"/>
    <mergeCell ref="A37:A42"/>
    <mergeCell ref="C13:C16"/>
    <mergeCell ref="C23:C33"/>
    <mergeCell ref="C34:C35"/>
    <mergeCell ref="B13:B16"/>
    <mergeCell ref="B17:B22"/>
    <mergeCell ref="A3:A5"/>
    <mergeCell ref="B3:B5"/>
    <mergeCell ref="C3:C5"/>
    <mergeCell ref="A7:A11"/>
    <mergeCell ref="B7:B11"/>
    <mergeCell ref="C7:C11"/>
    <mergeCell ref="C50:C54"/>
    <mergeCell ref="A55:A58"/>
    <mergeCell ref="B55:B58"/>
    <mergeCell ref="C55:C58"/>
    <mergeCell ref="A48:A54"/>
    <mergeCell ref="B48:B54"/>
    <mergeCell ref="C48:C49"/>
    <mergeCell ref="A44:A46"/>
    <mergeCell ref="B44:B46"/>
    <mergeCell ref="C44:C46"/>
    <mergeCell ref="B37:B42"/>
    <mergeCell ref="B23:B33"/>
    <mergeCell ref="B34:B35"/>
    <mergeCell ref="E1:E2"/>
    <mergeCell ref="F1:F2"/>
    <mergeCell ref="A1:A2"/>
    <mergeCell ref="B1:B2"/>
    <mergeCell ref="C1:C2"/>
    <mergeCell ref="D1:D2"/>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38" t="s">
        <v>3338</v>
      </c>
      <c r="B1" s="1239"/>
      <c r="C1" s="1239"/>
      <c r="D1" s="1239"/>
      <c r="E1" s="1239"/>
      <c r="F1" s="1239"/>
      <c r="G1" s="1173" t="s">
        <v>3428</v>
      </c>
      <c r="H1" s="1168"/>
      <c r="I1" s="1168"/>
      <c r="J1" s="1174"/>
      <c r="K1" s="1167" t="s">
        <v>3427</v>
      </c>
      <c r="L1" s="1168"/>
      <c r="M1" s="1168"/>
      <c r="N1" s="1168"/>
      <c r="O1" s="1169"/>
      <c r="P1" s="1173" t="s">
        <v>3429</v>
      </c>
      <c r="Q1" s="1168"/>
      <c r="R1" s="1168"/>
      <c r="S1" s="1168"/>
      <c r="T1" s="1174"/>
      <c r="U1" s="314"/>
      <c r="V1" s="1167" t="s">
        <v>3339</v>
      </c>
      <c r="W1" s="1168"/>
      <c r="X1" s="1168"/>
      <c r="Y1" s="1168"/>
      <c r="Z1" s="1169"/>
      <c r="AA1" s="1170" t="s">
        <v>447</v>
      </c>
      <c r="AC1" s="1150" t="s">
        <v>3347</v>
      </c>
    </row>
    <row r="2" spans="1:29" ht="30.75" customHeight="1" x14ac:dyDescent="0.25">
      <c r="A2" s="1245" t="s">
        <v>3137</v>
      </c>
      <c r="B2" s="1246"/>
      <c r="C2" s="1245" t="s">
        <v>3283</v>
      </c>
      <c r="D2" s="1246"/>
      <c r="E2" s="1245" t="s">
        <v>3139</v>
      </c>
      <c r="F2" s="1249"/>
      <c r="G2" s="1179" t="s">
        <v>3414</v>
      </c>
      <c r="H2" s="1147" t="s">
        <v>3419</v>
      </c>
      <c r="I2" s="1147"/>
      <c r="J2" s="1147"/>
      <c r="K2" s="1149" t="s">
        <v>461</v>
      </c>
      <c r="L2" s="1149"/>
      <c r="M2" s="1149"/>
      <c r="N2" s="1165" t="s">
        <v>3421</v>
      </c>
      <c r="O2" s="1166"/>
      <c r="P2" s="1179" t="s">
        <v>3415</v>
      </c>
      <c r="Q2" s="1145" t="s">
        <v>3284</v>
      </c>
      <c r="R2" s="1147" t="s">
        <v>3420</v>
      </c>
      <c r="S2" s="1147"/>
      <c r="T2" s="1147"/>
      <c r="U2" s="1148"/>
      <c r="V2" s="1149" t="s">
        <v>461</v>
      </c>
      <c r="W2" s="1149"/>
      <c r="X2" s="1149"/>
      <c r="Y2" s="1165" t="s">
        <v>3421</v>
      </c>
      <c r="Z2" s="1166"/>
      <c r="AA2" s="1171"/>
      <c r="AB2" s="1153" t="s">
        <v>3320</v>
      </c>
      <c r="AC2" s="1151"/>
    </row>
    <row r="3" spans="1:29" x14ac:dyDescent="0.25">
      <c r="A3" s="1247"/>
      <c r="B3" s="1248"/>
      <c r="C3" s="1247"/>
      <c r="D3" s="1248"/>
      <c r="E3" s="1247"/>
      <c r="F3" s="1250"/>
      <c r="G3" s="1180"/>
      <c r="H3" s="301" t="s">
        <v>1</v>
      </c>
      <c r="I3" s="301" t="s">
        <v>458</v>
      </c>
      <c r="J3" s="301" t="s">
        <v>459</v>
      </c>
      <c r="K3" s="298" t="s">
        <v>1</v>
      </c>
      <c r="L3" s="298" t="s">
        <v>2</v>
      </c>
      <c r="M3" s="298" t="s">
        <v>460</v>
      </c>
      <c r="N3" s="269" t="s">
        <v>433</v>
      </c>
      <c r="O3" s="306" t="s">
        <v>3422</v>
      </c>
      <c r="P3" s="1180"/>
      <c r="Q3" s="1146"/>
      <c r="R3" s="301" t="s">
        <v>1</v>
      </c>
      <c r="S3" s="301" t="s">
        <v>458</v>
      </c>
      <c r="T3" s="301" t="s">
        <v>459</v>
      </c>
      <c r="U3" s="301" t="s">
        <v>460</v>
      </c>
      <c r="V3" s="298" t="s">
        <v>1</v>
      </c>
      <c r="W3" s="298" t="s">
        <v>2</v>
      </c>
      <c r="X3" s="298" t="s">
        <v>460</v>
      </c>
      <c r="Y3" s="269" t="s">
        <v>433</v>
      </c>
      <c r="Z3" s="306" t="s">
        <v>3422</v>
      </c>
      <c r="AA3" s="1172"/>
      <c r="AB3" s="1154"/>
      <c r="AC3" s="1152"/>
    </row>
    <row r="4" spans="1:29" ht="81.75" customHeight="1" x14ac:dyDescent="0.25">
      <c r="A4" s="1175" t="s">
        <v>3079</v>
      </c>
      <c r="B4" s="1175" t="s">
        <v>3080</v>
      </c>
      <c r="C4" s="1175" t="s">
        <v>3081</v>
      </c>
      <c r="D4" s="1175"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131"/>
      <c r="B5" s="1131"/>
      <c r="C5" s="1131"/>
      <c r="D5" s="1131"/>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131"/>
      <c r="B6" s="1131"/>
      <c r="C6" s="1131"/>
      <c r="D6" s="1131"/>
      <c r="E6" s="1175" t="s">
        <v>3091</v>
      </c>
      <c r="F6" s="1176" t="s">
        <v>3092</v>
      </c>
      <c r="G6" s="1155">
        <v>75000000</v>
      </c>
      <c r="H6" s="1161" t="s">
        <v>3093</v>
      </c>
      <c r="I6" s="1161" t="s">
        <v>3276</v>
      </c>
      <c r="J6" s="1162">
        <v>0.3</v>
      </c>
      <c r="K6" s="109" t="s">
        <v>156</v>
      </c>
      <c r="L6" s="154" t="s">
        <v>3196</v>
      </c>
      <c r="M6" s="158">
        <v>12500000</v>
      </c>
      <c r="N6" s="149">
        <v>12498800</v>
      </c>
      <c r="O6" s="308">
        <v>0.05</v>
      </c>
      <c r="P6" s="1155">
        <v>25000000</v>
      </c>
      <c r="Q6" s="1158">
        <v>25000000</v>
      </c>
      <c r="R6" s="1161" t="s">
        <v>3093</v>
      </c>
      <c r="S6" s="1161" t="s">
        <v>3276</v>
      </c>
      <c r="T6" s="1162">
        <v>0.2</v>
      </c>
      <c r="U6" s="128"/>
      <c r="V6" s="109" t="s">
        <v>156</v>
      </c>
      <c r="W6" s="154" t="s">
        <v>3196</v>
      </c>
      <c r="X6" s="158" t="e">
        <f>+#REF!</f>
        <v>#REF!</v>
      </c>
      <c r="Y6" s="149" t="e">
        <f>+#REF!</f>
        <v>#REF!</v>
      </c>
      <c r="Z6" s="309"/>
      <c r="AA6" s="277">
        <v>510</v>
      </c>
      <c r="AB6" s="157" t="e">
        <f>+#REF!-#REF!</f>
        <v>#REF!</v>
      </c>
      <c r="AC6" s="184" t="s">
        <v>3349</v>
      </c>
    </row>
    <row r="7" spans="1:29" ht="35.25" customHeight="1" x14ac:dyDescent="0.25">
      <c r="A7" s="1131"/>
      <c r="B7" s="1131"/>
      <c r="C7" s="1131"/>
      <c r="D7" s="1131"/>
      <c r="E7" s="1131"/>
      <c r="F7" s="1145"/>
      <c r="G7" s="1156"/>
      <c r="H7" s="1140"/>
      <c r="I7" s="1140"/>
      <c r="J7" s="1163"/>
      <c r="K7" s="111" t="s">
        <v>327</v>
      </c>
      <c r="L7" s="159" t="s">
        <v>3282</v>
      </c>
      <c r="M7" s="168">
        <v>5000000</v>
      </c>
      <c r="N7" s="149">
        <v>0</v>
      </c>
      <c r="O7" s="308">
        <v>0</v>
      </c>
      <c r="P7" s="1156"/>
      <c r="Q7" s="1159"/>
      <c r="R7" s="1140"/>
      <c r="S7" s="1140"/>
      <c r="T7" s="1163"/>
      <c r="U7" s="182"/>
      <c r="V7" s="111" t="s">
        <v>327</v>
      </c>
      <c r="W7" s="159" t="s">
        <v>3282</v>
      </c>
      <c r="X7" s="158" t="e">
        <f>+#REF!</f>
        <v>#REF!</v>
      </c>
      <c r="Y7" s="149" t="e">
        <f>+#REF!</f>
        <v>#REF!</v>
      </c>
      <c r="Z7" s="309"/>
      <c r="AA7" s="277">
        <v>510</v>
      </c>
      <c r="AB7" s="157" t="e">
        <f>+#REF!-#REF!</f>
        <v>#REF!</v>
      </c>
      <c r="AC7" s="184" t="s">
        <v>3348</v>
      </c>
    </row>
    <row r="8" spans="1:29" ht="28.5" customHeight="1" x14ac:dyDescent="0.25">
      <c r="A8" s="1131"/>
      <c r="B8" s="1131"/>
      <c r="C8" s="1131"/>
      <c r="D8" s="1131"/>
      <c r="E8" s="1131"/>
      <c r="F8" s="1145"/>
      <c r="G8" s="1157"/>
      <c r="H8" s="1141"/>
      <c r="I8" s="1141"/>
      <c r="J8" s="1164"/>
      <c r="K8" s="299" t="s">
        <v>389</v>
      </c>
      <c r="L8" s="171" t="s">
        <v>390</v>
      </c>
      <c r="M8" s="173">
        <v>57394998</v>
      </c>
      <c r="N8" s="149">
        <v>52393600</v>
      </c>
      <c r="O8" s="308">
        <v>1</v>
      </c>
      <c r="P8" s="1157"/>
      <c r="Q8" s="1160"/>
      <c r="R8" s="1141"/>
      <c r="S8" s="1141"/>
      <c r="T8" s="1164"/>
      <c r="U8" s="182"/>
      <c r="V8" s="299" t="s">
        <v>389</v>
      </c>
      <c r="W8" s="171" t="s">
        <v>390</v>
      </c>
      <c r="X8" s="173" t="e">
        <f>+#REF!</f>
        <v>#REF!</v>
      </c>
      <c r="Y8" s="149" t="e">
        <f>+#REF!</f>
        <v>#REF!</v>
      </c>
      <c r="Z8" s="309"/>
      <c r="AA8" s="278">
        <v>510</v>
      </c>
      <c r="AB8" s="232" t="e">
        <f>+#REF!-#REF!</f>
        <v>#REF!</v>
      </c>
      <c r="AC8" s="263" t="s">
        <v>3350</v>
      </c>
    </row>
    <row r="9" spans="1:29" ht="24.75" customHeight="1" thickBot="1" x14ac:dyDescent="0.3">
      <c r="A9" s="1142" t="s">
        <v>3405</v>
      </c>
      <c r="B9" s="1142"/>
      <c r="C9" s="1142"/>
      <c r="D9" s="1142"/>
      <c r="E9" s="1142"/>
      <c r="F9" s="1181"/>
      <c r="G9" s="310">
        <f>SUM(G4:G8)</f>
        <v>325000000</v>
      </c>
      <c r="H9" s="1177"/>
      <c r="I9" s="1178"/>
      <c r="J9" s="1178"/>
      <c r="K9" s="1177"/>
      <c r="L9" s="1178"/>
      <c r="M9" s="311">
        <f>SUM(M4:M8)</f>
        <v>87394998</v>
      </c>
      <c r="N9" s="311">
        <f>SUM(N4:N8)</f>
        <v>66963486</v>
      </c>
      <c r="O9" s="312"/>
      <c r="P9" s="310">
        <f>SUM(P4:P8)</f>
        <v>275000000</v>
      </c>
      <c r="Q9" s="315">
        <f>SUM(Q4:Q8)</f>
        <v>275000000</v>
      </c>
      <c r="R9" s="1177"/>
      <c r="S9" s="1178"/>
      <c r="T9" s="1178"/>
      <c r="U9" s="1182"/>
      <c r="V9" s="1177"/>
      <c r="W9" s="1178"/>
      <c r="X9" s="311" t="e">
        <f>SUM(X4:X8)</f>
        <v>#REF!</v>
      </c>
      <c r="Y9" s="311" t="e">
        <f>SUM(Y4:Y8)</f>
        <v>#REF!</v>
      </c>
      <c r="Z9" s="316"/>
      <c r="AA9" s="1196"/>
      <c r="AB9" s="1196"/>
      <c r="AC9" s="1214"/>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42" t="s">
        <v>3095</v>
      </c>
      <c r="B11" s="1142" t="s">
        <v>648</v>
      </c>
      <c r="C11" s="1142" t="s">
        <v>3097</v>
      </c>
      <c r="D11" s="1142"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42" t="s">
        <v>3352</v>
      </c>
    </row>
    <row r="12" spans="1:29" ht="52.5" customHeight="1" x14ac:dyDescent="0.25">
      <c r="A12" s="1142"/>
      <c r="B12" s="1142"/>
      <c r="C12" s="1142"/>
      <c r="D12" s="1142"/>
      <c r="E12" s="1183" t="s">
        <v>3106</v>
      </c>
      <c r="F12" s="1175" t="s">
        <v>3107</v>
      </c>
      <c r="G12" s="1185"/>
      <c r="H12" s="1175"/>
      <c r="I12" s="1175"/>
      <c r="J12" s="1175"/>
      <c r="K12" s="1145"/>
      <c r="L12" s="1191"/>
      <c r="M12" s="1191"/>
      <c r="N12" s="1191"/>
      <c r="O12" s="1192"/>
      <c r="P12" s="1188">
        <v>15000000</v>
      </c>
      <c r="Q12" s="108"/>
      <c r="R12" s="1175" t="s">
        <v>3108</v>
      </c>
      <c r="S12" s="1175" t="s">
        <v>3432</v>
      </c>
      <c r="T12" s="1175" t="s">
        <v>3434</v>
      </c>
      <c r="U12" s="266"/>
      <c r="V12" s="273" t="e">
        <f>+#REF!</f>
        <v>#REF!</v>
      </c>
      <c r="W12" s="273" t="e">
        <f>+#REF!</f>
        <v>#REF!</v>
      </c>
      <c r="X12" s="158" t="e">
        <f>+#REF!</f>
        <v>#REF!</v>
      </c>
      <c r="Y12" s="149" t="e">
        <f>+#REF!</f>
        <v>#REF!</v>
      </c>
      <c r="Z12" s="149"/>
      <c r="AA12" s="151"/>
      <c r="AB12" s="157"/>
      <c r="AC12" s="1243"/>
    </row>
    <row r="13" spans="1:29" ht="46.5" customHeight="1" x14ac:dyDescent="0.25">
      <c r="A13" s="1142"/>
      <c r="B13" s="1142"/>
      <c r="C13" s="1142"/>
      <c r="D13" s="1142"/>
      <c r="E13" s="1184"/>
      <c r="F13" s="1131"/>
      <c r="G13" s="1186"/>
      <c r="H13" s="1131"/>
      <c r="I13" s="1131"/>
      <c r="J13" s="1131"/>
      <c r="K13" s="1145"/>
      <c r="L13" s="1191"/>
      <c r="M13" s="1191"/>
      <c r="N13" s="1191"/>
      <c r="O13" s="1192"/>
      <c r="P13" s="1189"/>
      <c r="Q13" s="108"/>
      <c r="R13" s="1131"/>
      <c r="S13" s="1131"/>
      <c r="T13" s="1131"/>
      <c r="U13" s="266"/>
      <c r="V13" s="273" t="e">
        <f>+#REF!</f>
        <v>#REF!</v>
      </c>
      <c r="W13" s="273" t="e">
        <f>+#REF!</f>
        <v>#REF!</v>
      </c>
      <c r="X13" s="158" t="e">
        <f>+#REF!</f>
        <v>#REF!</v>
      </c>
      <c r="Y13" s="149" t="e">
        <f>+#REF!</f>
        <v>#REF!</v>
      </c>
      <c r="Z13" s="149"/>
      <c r="AA13" s="151"/>
      <c r="AB13" s="157"/>
      <c r="AC13" s="1243"/>
    </row>
    <row r="14" spans="1:29" ht="45" customHeight="1" x14ac:dyDescent="0.25">
      <c r="A14" s="1142"/>
      <c r="B14" s="1142"/>
      <c r="C14" s="1142"/>
      <c r="D14" s="1142"/>
      <c r="E14" s="1184"/>
      <c r="F14" s="1131"/>
      <c r="G14" s="1186"/>
      <c r="H14" s="1131"/>
      <c r="I14" s="1131"/>
      <c r="J14" s="1131"/>
      <c r="K14" s="1145"/>
      <c r="L14" s="1191"/>
      <c r="M14" s="1191"/>
      <c r="N14" s="1191"/>
      <c r="O14" s="1192"/>
      <c r="P14" s="1189"/>
      <c r="Q14" s="108"/>
      <c r="R14" s="1131"/>
      <c r="S14" s="1131"/>
      <c r="T14" s="1131"/>
      <c r="U14" s="266"/>
      <c r="V14" s="273" t="e">
        <f>+#REF!</f>
        <v>#REF!</v>
      </c>
      <c r="W14" s="273" t="e">
        <f>+#REF!</f>
        <v>#REF!</v>
      </c>
      <c r="X14" s="158" t="e">
        <f>+#REF!</f>
        <v>#REF!</v>
      </c>
      <c r="Y14" s="149" t="e">
        <f>+#REF!</f>
        <v>#REF!</v>
      </c>
      <c r="Z14" s="149"/>
      <c r="AA14" s="151"/>
      <c r="AB14" s="157"/>
      <c r="AC14" s="1243"/>
    </row>
    <row r="15" spans="1:29" ht="52.5" customHeight="1" x14ac:dyDescent="0.25">
      <c r="A15" s="1142"/>
      <c r="B15" s="1142"/>
      <c r="C15" s="1142"/>
      <c r="D15" s="1142"/>
      <c r="E15" s="1184"/>
      <c r="F15" s="1131"/>
      <c r="G15" s="1186"/>
      <c r="H15" s="1131"/>
      <c r="I15" s="1131"/>
      <c r="J15" s="1131"/>
      <c r="K15" s="1145"/>
      <c r="L15" s="1191"/>
      <c r="M15" s="1191"/>
      <c r="N15" s="1191"/>
      <c r="O15" s="1192"/>
      <c r="P15" s="1189"/>
      <c r="Q15" s="108"/>
      <c r="R15" s="1131"/>
      <c r="S15" s="1131"/>
      <c r="T15" s="1131"/>
      <c r="U15" s="266"/>
      <c r="V15" s="273" t="e">
        <f>+#REF!</f>
        <v>#REF!</v>
      </c>
      <c r="W15" s="273" t="e">
        <f>+#REF!</f>
        <v>#REF!</v>
      </c>
      <c r="X15" s="158" t="e">
        <f>+#REF!</f>
        <v>#REF!</v>
      </c>
      <c r="Y15" s="149" t="e">
        <f>+#REF!</f>
        <v>#REF!</v>
      </c>
      <c r="Z15" s="149"/>
      <c r="AA15" s="151"/>
      <c r="AB15" s="157"/>
      <c r="AC15" s="1243"/>
    </row>
    <row r="16" spans="1:29" ht="56.25" customHeight="1" x14ac:dyDescent="0.25">
      <c r="A16" s="1142"/>
      <c r="B16" s="1142"/>
      <c r="C16" s="1142"/>
      <c r="D16" s="1142"/>
      <c r="E16" s="1184"/>
      <c r="F16" s="1132"/>
      <c r="G16" s="1187"/>
      <c r="H16" s="1132"/>
      <c r="I16" s="1132"/>
      <c r="J16" s="1132"/>
      <c r="K16" s="1146"/>
      <c r="L16" s="1193"/>
      <c r="M16" s="1193"/>
      <c r="N16" s="1193"/>
      <c r="O16" s="1194"/>
      <c r="P16" s="1190"/>
      <c r="Q16" s="108"/>
      <c r="R16" s="1132"/>
      <c r="S16" s="1132"/>
      <c r="T16" s="1132"/>
      <c r="U16" s="266"/>
      <c r="V16" s="273" t="e">
        <f>+#REF!</f>
        <v>#REF!</v>
      </c>
      <c r="W16" s="273" t="e">
        <f>+#REF!</f>
        <v>#REF!</v>
      </c>
      <c r="X16" s="158" t="e">
        <f>+#REF!</f>
        <v>#REF!</v>
      </c>
      <c r="Y16" s="149" t="e">
        <f>+#REF!</f>
        <v>#REF!</v>
      </c>
      <c r="Z16" s="149"/>
      <c r="AA16" s="151"/>
      <c r="AB16" s="157"/>
      <c r="AC16" s="1243"/>
    </row>
    <row r="17" spans="1:31" ht="75.75" customHeight="1" x14ac:dyDescent="0.25">
      <c r="A17" s="1142"/>
      <c r="B17" s="1142"/>
      <c r="C17" s="1142"/>
      <c r="D17" s="1142"/>
      <c r="E17" s="1142"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43"/>
    </row>
    <row r="18" spans="1:31" ht="68.25" customHeight="1" x14ac:dyDescent="0.25">
      <c r="A18" s="1142"/>
      <c r="B18" s="1142"/>
      <c r="C18" s="1142"/>
      <c r="D18" s="1142"/>
      <c r="E18" s="1142"/>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43"/>
    </row>
    <row r="19" spans="1:31" ht="84.75" customHeight="1" x14ac:dyDescent="0.25">
      <c r="A19" s="1142"/>
      <c r="B19" s="1142"/>
      <c r="C19" s="1142"/>
      <c r="D19" s="1142"/>
      <c r="E19" s="1142"/>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43"/>
    </row>
    <row r="20" spans="1:31" ht="68.25" hidden="1" customHeight="1" x14ac:dyDescent="0.25">
      <c r="A20" s="1142"/>
      <c r="B20" s="1142"/>
      <c r="C20" s="1142"/>
      <c r="D20" s="1142"/>
      <c r="E20" s="1142"/>
      <c r="F20" s="325" t="s">
        <v>3198</v>
      </c>
      <c r="G20" s="1195"/>
      <c r="H20" s="1196"/>
      <c r="I20" s="1196"/>
      <c r="J20" s="1196"/>
      <c r="K20" s="1197"/>
      <c r="L20" s="1197"/>
      <c r="M20" s="1197"/>
      <c r="N20" s="1197"/>
      <c r="O20" s="1198"/>
      <c r="P20" s="1240"/>
      <c r="Q20" s="1241"/>
      <c r="R20" s="1241"/>
      <c r="S20" s="1241"/>
      <c r="T20" s="1241"/>
      <c r="U20" s="223"/>
      <c r="V20" s="111" t="s">
        <v>3417</v>
      </c>
      <c r="W20" s="159" t="e">
        <f>+#REF!</f>
        <v>#REF!</v>
      </c>
      <c r="X20" s="158" t="e">
        <f>+#REF!</f>
        <v>#REF!</v>
      </c>
      <c r="Y20" s="149">
        <v>13905000</v>
      </c>
      <c r="Z20" s="149"/>
      <c r="AA20" s="151">
        <v>520</v>
      </c>
      <c r="AB20" s="285"/>
      <c r="AC20" s="1244"/>
    </row>
    <row r="21" spans="1:31" ht="30.75" customHeight="1" x14ac:dyDescent="0.25">
      <c r="A21" s="1142" t="s">
        <v>3406</v>
      </c>
      <c r="B21" s="1142"/>
      <c r="C21" s="1142"/>
      <c r="D21" s="1142"/>
      <c r="E21" s="1142"/>
      <c r="F21" s="1142"/>
      <c r="G21" s="135">
        <f>SUM(G11:G19)</f>
        <v>285000000</v>
      </c>
      <c r="H21" s="1181"/>
      <c r="I21" s="1196"/>
      <c r="J21" s="1196"/>
      <c r="K21" s="1181"/>
      <c r="L21" s="1196"/>
      <c r="M21" s="135">
        <f>SUM(M11:M19)</f>
        <v>229873287</v>
      </c>
      <c r="N21" s="135">
        <f>SUM(N11:N19)</f>
        <v>126146583</v>
      </c>
      <c r="O21" s="267"/>
      <c r="P21" s="135">
        <f>SUM(P12:P19)</f>
        <v>305000000</v>
      </c>
      <c r="Q21" s="135">
        <f>SUM(Q11:Q19)</f>
        <v>305000000</v>
      </c>
      <c r="R21" s="1181"/>
      <c r="S21" s="1196"/>
      <c r="T21" s="1196"/>
      <c r="U21" s="1214"/>
      <c r="V21" s="1181"/>
      <c r="W21" s="1196"/>
      <c r="X21" s="133" t="e">
        <f>SUM(X12:X20)</f>
        <v>#REF!</v>
      </c>
      <c r="Y21" s="133" t="e">
        <f>SUM(Y12:Y20)</f>
        <v>#REF!</v>
      </c>
      <c r="Z21" s="133"/>
      <c r="AA21" s="1181"/>
      <c r="AB21" s="1196"/>
      <c r="AC21" s="1214"/>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131" t="s">
        <v>2923</v>
      </c>
      <c r="B23" s="1131" t="s">
        <v>3162</v>
      </c>
      <c r="C23" s="1131" t="s">
        <v>2925</v>
      </c>
      <c r="D23" s="1131" t="s">
        <v>3163</v>
      </c>
      <c r="E23" s="1131" t="s">
        <v>2927</v>
      </c>
      <c r="F23" s="1131"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199" t="s">
        <v>3351</v>
      </c>
    </row>
    <row r="24" spans="1:31" ht="57" customHeight="1" x14ac:dyDescent="0.25">
      <c r="A24" s="1131"/>
      <c r="B24" s="1131"/>
      <c r="C24" s="1131"/>
      <c r="D24" s="1131"/>
      <c r="E24" s="1132"/>
      <c r="F24" s="1132"/>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00"/>
    </row>
    <row r="25" spans="1:31" ht="57" customHeight="1" x14ac:dyDescent="0.25">
      <c r="A25" s="1131"/>
      <c r="B25" s="1131"/>
      <c r="C25" s="1131"/>
      <c r="D25" s="1131"/>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01"/>
    </row>
    <row r="26" spans="1:31" ht="57" customHeight="1" x14ac:dyDescent="0.25">
      <c r="A26" s="1132"/>
      <c r="B26" s="1132"/>
      <c r="C26" s="1132"/>
      <c r="D26" s="1132"/>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175" t="s">
        <v>2923</v>
      </c>
      <c r="B27" s="1175" t="s">
        <v>3162</v>
      </c>
      <c r="C27" s="1175" t="s">
        <v>3003</v>
      </c>
      <c r="D27" s="1175"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131"/>
      <c r="B28" s="1131"/>
      <c r="C28" s="1131"/>
      <c r="D28" s="1131"/>
      <c r="E28" s="1175" t="s">
        <v>3018</v>
      </c>
      <c r="F28" s="1175"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199" t="s">
        <v>3351</v>
      </c>
    </row>
    <row r="29" spans="1:31" ht="63.75" x14ac:dyDescent="0.25">
      <c r="A29" s="1131"/>
      <c r="B29" s="1131"/>
      <c r="C29" s="1131"/>
      <c r="D29" s="1131"/>
      <c r="E29" s="1131"/>
      <c r="F29" s="1131"/>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01"/>
    </row>
    <row r="30" spans="1:31" ht="63.75" x14ac:dyDescent="0.25">
      <c r="A30" s="1131"/>
      <c r="B30" s="1131"/>
      <c r="C30" s="1131"/>
      <c r="D30" s="1131"/>
      <c r="E30" s="1132"/>
      <c r="F30" s="1132"/>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131"/>
      <c r="B31" s="1131"/>
      <c r="C31" s="1131"/>
      <c r="D31" s="1131"/>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132"/>
      <c r="B32" s="1132"/>
      <c r="C32" s="1132"/>
      <c r="D32" s="1132"/>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175" t="s">
        <v>2923</v>
      </c>
      <c r="B33" s="1202" t="s">
        <v>3162</v>
      </c>
      <c r="C33" s="1175" t="s">
        <v>2943</v>
      </c>
      <c r="D33" s="1202" t="s">
        <v>3170</v>
      </c>
      <c r="E33" s="1175" t="s">
        <v>2961</v>
      </c>
      <c r="F33" s="1202" t="s">
        <v>3177</v>
      </c>
      <c r="G33" s="1188">
        <v>900000000</v>
      </c>
      <c r="H33" s="1142" t="s">
        <v>2964</v>
      </c>
      <c r="I33" s="1142" t="s">
        <v>3221</v>
      </c>
      <c r="J33" s="1142">
        <v>9</v>
      </c>
      <c r="K33" s="2" t="s">
        <v>134</v>
      </c>
      <c r="L33" s="154" t="s">
        <v>129</v>
      </c>
      <c r="M33" s="113">
        <v>34000000</v>
      </c>
      <c r="N33" s="113">
        <v>27947548</v>
      </c>
      <c r="O33" s="317" t="s">
        <v>3435</v>
      </c>
      <c r="P33" s="1205">
        <v>900000000</v>
      </c>
      <c r="Q33" s="1208">
        <v>900000000</v>
      </c>
      <c r="R33" s="1142" t="s">
        <v>2964</v>
      </c>
      <c r="S33" s="1142" t="s">
        <v>3221</v>
      </c>
      <c r="T33" s="1142">
        <v>9</v>
      </c>
      <c r="U33" s="106">
        <v>0</v>
      </c>
      <c r="V33" s="2" t="s">
        <v>134</v>
      </c>
      <c r="W33" s="154" t="s">
        <v>129</v>
      </c>
      <c r="X33" s="167" t="e">
        <f>+#REF!</f>
        <v>#REF!</v>
      </c>
      <c r="Y33" s="149" t="e">
        <f>+#REF!</f>
        <v>#REF!</v>
      </c>
      <c r="Z33" s="149"/>
      <c r="AA33" s="151">
        <v>310</v>
      </c>
      <c r="AB33" s="157" t="e">
        <f>+#REF!-#REF!</f>
        <v>#REF!</v>
      </c>
      <c r="AC33" s="184" t="s">
        <v>3355</v>
      </c>
    </row>
    <row r="34" spans="1:29" ht="25.5" x14ac:dyDescent="0.25">
      <c r="A34" s="1131"/>
      <c r="B34" s="1203"/>
      <c r="C34" s="1131"/>
      <c r="D34" s="1203"/>
      <c r="E34" s="1131"/>
      <c r="F34" s="1203"/>
      <c r="G34" s="1189"/>
      <c r="H34" s="1142"/>
      <c r="I34" s="1142"/>
      <c r="J34" s="1142"/>
      <c r="K34" s="2" t="s">
        <v>163</v>
      </c>
      <c r="L34" s="154" t="s">
        <v>158</v>
      </c>
      <c r="M34" s="113">
        <v>0</v>
      </c>
      <c r="N34" s="113">
        <v>0</v>
      </c>
      <c r="O34" s="271">
        <v>0</v>
      </c>
      <c r="P34" s="1206"/>
      <c r="Q34" s="1209"/>
      <c r="R34" s="1142"/>
      <c r="S34" s="1142"/>
      <c r="T34" s="1142"/>
      <c r="U34" s="126"/>
      <c r="V34" s="2" t="s">
        <v>163</v>
      </c>
      <c r="W34" s="154" t="s">
        <v>158</v>
      </c>
      <c r="X34" s="167" t="e">
        <f>+#REF!</f>
        <v>#REF!</v>
      </c>
      <c r="Y34" s="149" t="e">
        <f>+#REF!</f>
        <v>#REF!</v>
      </c>
      <c r="Z34" s="149"/>
      <c r="AA34" s="151">
        <v>310</v>
      </c>
      <c r="AB34" s="157" t="e">
        <f>+#REF!-#REF!</f>
        <v>#REF!</v>
      </c>
      <c r="AC34" s="184" t="s">
        <v>3355</v>
      </c>
    </row>
    <row r="35" spans="1:29" ht="51" x14ac:dyDescent="0.25">
      <c r="A35" s="1131"/>
      <c r="B35" s="1203"/>
      <c r="C35" s="1131"/>
      <c r="D35" s="1203"/>
      <c r="E35" s="1131"/>
      <c r="F35" s="1203"/>
      <c r="G35" s="1189"/>
      <c r="H35" s="1142"/>
      <c r="I35" s="1142"/>
      <c r="J35" s="1142"/>
      <c r="K35" s="2" t="s">
        <v>153</v>
      </c>
      <c r="L35" s="154" t="s">
        <v>148</v>
      </c>
      <c r="M35" s="113">
        <v>42935553</v>
      </c>
      <c r="N35" s="113">
        <v>38179008</v>
      </c>
      <c r="O35" s="317" t="s">
        <v>3436</v>
      </c>
      <c r="P35" s="1206"/>
      <c r="Q35" s="1209"/>
      <c r="R35" s="1142"/>
      <c r="S35" s="1142"/>
      <c r="T35" s="1142"/>
      <c r="U35" s="126"/>
      <c r="V35" s="2" t="s">
        <v>153</v>
      </c>
      <c r="W35" s="154" t="s">
        <v>148</v>
      </c>
      <c r="X35" s="167" t="e">
        <f>+#REF!</f>
        <v>#REF!</v>
      </c>
      <c r="Y35" s="149" t="e">
        <f>+#REF!</f>
        <v>#REF!</v>
      </c>
      <c r="Z35" s="149"/>
      <c r="AA35" s="151">
        <v>310</v>
      </c>
      <c r="AB35" s="157" t="e">
        <f>+#REF!-#REF!</f>
        <v>#REF!</v>
      </c>
      <c r="AC35" s="184" t="s">
        <v>3355</v>
      </c>
    </row>
    <row r="36" spans="1:29" ht="38.25" x14ac:dyDescent="0.25">
      <c r="A36" s="1131"/>
      <c r="B36" s="1203"/>
      <c r="C36" s="1131"/>
      <c r="D36" s="1203"/>
      <c r="E36" s="1131"/>
      <c r="F36" s="1203"/>
      <c r="G36" s="1189"/>
      <c r="H36" s="1142"/>
      <c r="I36" s="1142"/>
      <c r="J36" s="1142"/>
      <c r="K36" s="2" t="s">
        <v>141</v>
      </c>
      <c r="L36" s="154" t="s">
        <v>136</v>
      </c>
      <c r="M36" s="113">
        <v>0</v>
      </c>
      <c r="N36" s="113">
        <v>0</v>
      </c>
      <c r="O36" s="271">
        <v>0</v>
      </c>
      <c r="P36" s="1206"/>
      <c r="Q36" s="1209"/>
      <c r="R36" s="1142"/>
      <c r="S36" s="1142"/>
      <c r="T36" s="1142"/>
      <c r="U36" s="126"/>
      <c r="V36" s="2" t="s">
        <v>141</v>
      </c>
      <c r="W36" s="154" t="s">
        <v>136</v>
      </c>
      <c r="X36" s="167" t="e">
        <f>+#REF!</f>
        <v>#REF!</v>
      </c>
      <c r="Y36" s="149" t="e">
        <f>+#REF!</f>
        <v>#REF!</v>
      </c>
      <c r="Z36" s="149"/>
      <c r="AA36" s="151">
        <v>310</v>
      </c>
      <c r="AB36" s="157" t="e">
        <f>+#REF!-#REF!</f>
        <v>#REF!</v>
      </c>
      <c r="AC36" s="184" t="s">
        <v>3355</v>
      </c>
    </row>
    <row r="37" spans="1:29" ht="38.25" x14ac:dyDescent="0.25">
      <c r="A37" s="1131"/>
      <c r="B37" s="1203"/>
      <c r="C37" s="1131"/>
      <c r="D37" s="1203"/>
      <c r="E37" s="1131"/>
      <c r="F37" s="1203"/>
      <c r="G37" s="1189"/>
      <c r="H37" s="1142"/>
      <c r="I37" s="1142"/>
      <c r="J37" s="1142"/>
      <c r="K37" s="2" t="s">
        <v>171</v>
      </c>
      <c r="L37" s="154" t="s">
        <v>3296</v>
      </c>
      <c r="M37" s="113">
        <v>30000000</v>
      </c>
      <c r="N37" s="113">
        <v>29998560</v>
      </c>
      <c r="O37" s="317" t="s">
        <v>3437</v>
      </c>
      <c r="P37" s="1206"/>
      <c r="Q37" s="1209"/>
      <c r="R37" s="1142"/>
      <c r="S37" s="1142"/>
      <c r="T37" s="1142"/>
      <c r="U37" s="126"/>
      <c r="V37" s="2" t="s">
        <v>171</v>
      </c>
      <c r="W37" s="154" t="s">
        <v>3296</v>
      </c>
      <c r="X37" s="167" t="e">
        <f>+#REF!</f>
        <v>#REF!</v>
      </c>
      <c r="Y37" s="149" t="e">
        <f>+#REF!</f>
        <v>#REF!</v>
      </c>
      <c r="Z37" s="149"/>
      <c r="AA37" s="151">
        <v>310</v>
      </c>
      <c r="AB37" s="157" t="e">
        <f>+#REF!-#REF!</f>
        <v>#REF!</v>
      </c>
      <c r="AC37" s="184" t="s">
        <v>3355</v>
      </c>
    </row>
    <row r="38" spans="1:29" ht="25.5" x14ac:dyDescent="0.25">
      <c r="A38" s="1131"/>
      <c r="B38" s="1203"/>
      <c r="C38" s="1131"/>
      <c r="D38" s="1203"/>
      <c r="E38" s="1131"/>
      <c r="F38" s="1203"/>
      <c r="G38" s="1189"/>
      <c r="H38" s="1142"/>
      <c r="I38" s="1142"/>
      <c r="J38" s="1142"/>
      <c r="K38" s="2" t="s">
        <v>179</v>
      </c>
      <c r="L38" s="154" t="s">
        <v>174</v>
      </c>
      <c r="M38" s="113">
        <v>37376721</v>
      </c>
      <c r="N38" s="113">
        <v>37376721</v>
      </c>
      <c r="O38" s="317" t="s">
        <v>3438</v>
      </c>
      <c r="P38" s="1206"/>
      <c r="Q38" s="1209"/>
      <c r="R38" s="1142"/>
      <c r="S38" s="1142"/>
      <c r="T38" s="1142"/>
      <c r="U38" s="126"/>
      <c r="V38" s="2" t="s">
        <v>179</v>
      </c>
      <c r="W38" s="154" t="s">
        <v>174</v>
      </c>
      <c r="X38" s="167" t="e">
        <f>+#REF!</f>
        <v>#REF!</v>
      </c>
      <c r="Y38" s="149" t="e">
        <f>+#REF!</f>
        <v>#REF!</v>
      </c>
      <c r="Z38" s="149"/>
      <c r="AA38" s="151">
        <v>310</v>
      </c>
      <c r="AB38" s="157" t="e">
        <f>+#REF!-#REF!</f>
        <v>#REF!</v>
      </c>
      <c r="AC38" s="184" t="s">
        <v>3355</v>
      </c>
    </row>
    <row r="39" spans="1:29" ht="25.5" x14ac:dyDescent="0.25">
      <c r="A39" s="1131"/>
      <c r="B39" s="1203"/>
      <c r="C39" s="1131"/>
      <c r="D39" s="1203"/>
      <c r="E39" s="1131"/>
      <c r="F39" s="1203"/>
      <c r="G39" s="1204"/>
      <c r="H39" s="1142"/>
      <c r="I39" s="1142"/>
      <c r="J39" s="1142"/>
      <c r="K39" s="2" t="s">
        <v>187</v>
      </c>
      <c r="L39" s="154" t="s">
        <v>182</v>
      </c>
      <c r="M39" s="113">
        <v>0</v>
      </c>
      <c r="N39" s="113">
        <v>0</v>
      </c>
      <c r="O39" s="271">
        <v>0</v>
      </c>
      <c r="P39" s="1207"/>
      <c r="Q39" s="1210"/>
      <c r="R39" s="1142"/>
      <c r="S39" s="1142"/>
      <c r="T39" s="1142"/>
      <c r="U39" s="102"/>
      <c r="V39" s="2" t="s">
        <v>187</v>
      </c>
      <c r="W39" s="154" t="s">
        <v>182</v>
      </c>
      <c r="X39" s="167" t="e">
        <f>+#REF!</f>
        <v>#REF!</v>
      </c>
      <c r="Y39" s="149" t="e">
        <f>+#REF!</f>
        <v>#REF!</v>
      </c>
      <c r="Z39" s="149"/>
      <c r="AA39" s="151">
        <v>310</v>
      </c>
      <c r="AB39" s="157" t="e">
        <f>+#REF!-#REF!</f>
        <v>#REF!</v>
      </c>
      <c r="AC39" s="184" t="s">
        <v>3355</v>
      </c>
    </row>
    <row r="40" spans="1:29" ht="75.75" customHeight="1" x14ac:dyDescent="0.25">
      <c r="A40" s="1175" t="s">
        <v>2923</v>
      </c>
      <c r="B40" s="1175" t="s">
        <v>3162</v>
      </c>
      <c r="C40" s="1175" t="s">
        <v>2943</v>
      </c>
      <c r="D40" s="1175"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199" t="s">
        <v>3356</v>
      </c>
    </row>
    <row r="41" spans="1:29" ht="63.75" x14ac:dyDescent="0.25">
      <c r="A41" s="1131"/>
      <c r="B41" s="1131"/>
      <c r="C41" s="1131"/>
      <c r="D41" s="1131"/>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00"/>
    </row>
    <row r="42" spans="1:29" ht="64.5" customHeight="1" x14ac:dyDescent="0.25">
      <c r="A42" s="1132"/>
      <c r="B42" s="1132"/>
      <c r="C42" s="1132"/>
      <c r="D42" s="1132"/>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01"/>
    </row>
    <row r="43" spans="1:29" ht="40.5" customHeight="1" x14ac:dyDescent="0.25">
      <c r="A43" s="1175" t="s">
        <v>2923</v>
      </c>
      <c r="B43" s="1175" t="s">
        <v>3162</v>
      </c>
      <c r="C43" s="1175" t="s">
        <v>2943</v>
      </c>
      <c r="D43" s="1175" t="s">
        <v>3170</v>
      </c>
      <c r="E43" s="1175" t="s">
        <v>2988</v>
      </c>
      <c r="F43" s="1176" t="s">
        <v>3180</v>
      </c>
      <c r="G43" s="1143">
        <v>122000000</v>
      </c>
      <c r="H43" s="1142" t="s">
        <v>2990</v>
      </c>
      <c r="I43" s="1142" t="s">
        <v>3272</v>
      </c>
      <c r="J43" s="1142">
        <v>5</v>
      </c>
      <c r="K43" s="317" t="s">
        <v>391</v>
      </c>
      <c r="L43" s="331" t="s">
        <v>3181</v>
      </c>
      <c r="M43" s="135">
        <v>11261724</v>
      </c>
      <c r="N43" s="135">
        <v>11261724</v>
      </c>
      <c r="O43" s="317">
        <v>21</v>
      </c>
      <c r="P43" s="1143">
        <v>170000000</v>
      </c>
      <c r="Q43" s="1215">
        <v>170000000</v>
      </c>
      <c r="R43" s="1142" t="s">
        <v>2990</v>
      </c>
      <c r="S43" s="1142" t="s">
        <v>3439</v>
      </c>
      <c r="T43" s="1217">
        <v>5</v>
      </c>
      <c r="U43" s="106">
        <v>0</v>
      </c>
      <c r="V43" s="2" t="s">
        <v>391</v>
      </c>
      <c r="W43" s="154" t="s">
        <v>3181</v>
      </c>
      <c r="X43" s="167" t="e">
        <f>+#REF!</f>
        <v>#REF!</v>
      </c>
      <c r="Y43" s="149" t="e">
        <f>+#REF!</f>
        <v>#REF!</v>
      </c>
      <c r="Z43" s="149"/>
      <c r="AA43" s="151">
        <v>410</v>
      </c>
      <c r="AB43" s="157" t="e">
        <f>+#REF!-#REF!</f>
        <v>#REF!</v>
      </c>
      <c r="AC43" s="1211" t="s">
        <v>3350</v>
      </c>
    </row>
    <row r="44" spans="1:29" ht="40.5" customHeight="1" x14ac:dyDescent="0.25">
      <c r="A44" s="1131"/>
      <c r="B44" s="1131"/>
      <c r="C44" s="1131"/>
      <c r="D44" s="1131"/>
      <c r="E44" s="1131"/>
      <c r="F44" s="1145"/>
      <c r="G44" s="1143"/>
      <c r="H44" s="1142"/>
      <c r="I44" s="1142"/>
      <c r="J44" s="1142"/>
      <c r="K44" s="317" t="s">
        <v>379</v>
      </c>
      <c r="L44" s="331" t="s">
        <v>3237</v>
      </c>
      <c r="M44" s="135">
        <v>11750000</v>
      </c>
      <c r="N44" s="135">
        <v>0</v>
      </c>
      <c r="O44" s="317">
        <v>21</v>
      </c>
      <c r="P44" s="1143"/>
      <c r="Q44" s="1216"/>
      <c r="R44" s="1142"/>
      <c r="S44" s="1142"/>
      <c r="T44" s="1191"/>
      <c r="U44" s="102"/>
      <c r="V44" s="2" t="s">
        <v>379</v>
      </c>
      <c r="W44" s="154" t="s">
        <v>3237</v>
      </c>
      <c r="X44" s="167" t="e">
        <f>+#REF!</f>
        <v>#REF!</v>
      </c>
      <c r="Y44" s="149" t="e">
        <f>+#REF!</f>
        <v>#REF!</v>
      </c>
      <c r="Z44" s="149"/>
      <c r="AA44" s="151">
        <v>410</v>
      </c>
      <c r="AB44" s="157" t="e">
        <f>+#REF!-#REF!</f>
        <v>#REF!</v>
      </c>
      <c r="AC44" s="1212"/>
    </row>
    <row r="45" spans="1:29" ht="39" customHeight="1" x14ac:dyDescent="0.25">
      <c r="A45" s="1131"/>
      <c r="B45" s="1131"/>
      <c r="C45" s="1131"/>
      <c r="D45" s="1131"/>
      <c r="E45" s="1131"/>
      <c r="F45" s="1145"/>
      <c r="G45" s="1143"/>
      <c r="H45" s="1142"/>
      <c r="I45" s="1142"/>
      <c r="J45" s="1142"/>
      <c r="K45" s="317" t="s">
        <v>393</v>
      </c>
      <c r="L45" s="331" t="s">
        <v>394</v>
      </c>
      <c r="M45" s="135">
        <v>49500000</v>
      </c>
      <c r="N45" s="135">
        <v>40458993</v>
      </c>
      <c r="O45" s="317">
        <v>0</v>
      </c>
      <c r="P45" s="1143"/>
      <c r="Q45" s="1216"/>
      <c r="R45" s="1142"/>
      <c r="S45" s="1142"/>
      <c r="T45" s="1191"/>
      <c r="U45" s="102"/>
      <c r="V45" s="2" t="s">
        <v>393</v>
      </c>
      <c r="W45" s="154" t="s">
        <v>394</v>
      </c>
      <c r="X45" s="167" t="e">
        <f>+#REF!</f>
        <v>#REF!</v>
      </c>
      <c r="Y45" s="149" t="e">
        <f>+#REF!</f>
        <v>#REF!</v>
      </c>
      <c r="Z45" s="149"/>
      <c r="AA45" s="151">
        <v>410</v>
      </c>
      <c r="AB45" s="157" t="e">
        <f>+#REF!-#REF!</f>
        <v>#REF!</v>
      </c>
      <c r="AC45" s="1213"/>
    </row>
    <row r="46" spans="1:29" ht="72" customHeight="1" x14ac:dyDescent="0.25">
      <c r="A46" s="1132"/>
      <c r="B46" s="1132"/>
      <c r="C46" s="1132"/>
      <c r="D46" s="1132"/>
      <c r="E46" s="1132"/>
      <c r="F46" s="1146"/>
      <c r="G46" s="1143"/>
      <c r="H46" s="1142"/>
      <c r="I46" s="1142"/>
      <c r="J46" s="1142"/>
      <c r="K46" s="317"/>
      <c r="L46" s="331"/>
      <c r="M46" s="135"/>
      <c r="N46" s="135"/>
      <c r="O46" s="317"/>
      <c r="P46" s="1143"/>
      <c r="Q46" s="127"/>
      <c r="R46" s="1142"/>
      <c r="S46" s="1142"/>
      <c r="T46" s="1191"/>
      <c r="U46" s="102"/>
      <c r="V46" s="2" t="s">
        <v>3423</v>
      </c>
      <c r="W46" s="154" t="s">
        <v>3424</v>
      </c>
      <c r="X46" s="167" t="e">
        <f>+#REF!</f>
        <v>#REF!</v>
      </c>
      <c r="Y46" s="149" t="e">
        <f>+#REF!</f>
        <v>#REF!</v>
      </c>
      <c r="Z46" s="149"/>
      <c r="AA46" s="151"/>
      <c r="AB46" s="157"/>
      <c r="AC46" s="318"/>
    </row>
    <row r="47" spans="1:29" ht="76.5" x14ac:dyDescent="0.25">
      <c r="A47" s="1175" t="s">
        <v>2923</v>
      </c>
      <c r="B47" s="1175" t="s">
        <v>3162</v>
      </c>
      <c r="C47" s="1175" t="s">
        <v>2943</v>
      </c>
      <c r="D47" s="1175"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132"/>
      <c r="B48" s="1132"/>
      <c r="C48" s="1132"/>
      <c r="D48" s="1132"/>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11"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12"/>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13"/>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42" t="s">
        <v>3407</v>
      </c>
      <c r="B54" s="1142"/>
      <c r="C54" s="1142"/>
      <c r="D54" s="1142"/>
      <c r="E54" s="1142"/>
      <c r="F54" s="1142"/>
      <c r="G54" s="135">
        <f>SUM(G23:G53)</f>
        <v>3023000000</v>
      </c>
      <c r="H54" s="1181"/>
      <c r="I54" s="1196"/>
      <c r="J54" s="1196"/>
      <c r="K54" s="1181"/>
      <c r="L54" s="1196"/>
      <c r="M54" s="135">
        <f>SUM(M23:M53)</f>
        <v>1367857632</v>
      </c>
      <c r="N54" s="135">
        <f>SUM(N23:N53)</f>
        <v>1056762905</v>
      </c>
      <c r="O54" s="267"/>
      <c r="P54" s="135">
        <f>SUM(P23:P53)</f>
        <v>3329000000</v>
      </c>
      <c r="Q54" s="135">
        <f>SUM(Q47:Q53)</f>
        <v>1090000000</v>
      </c>
      <c r="R54" s="1181"/>
      <c r="S54" s="1196"/>
      <c r="T54" s="1196"/>
      <c r="U54" s="1214"/>
      <c r="V54" s="1181"/>
      <c r="W54" s="1196"/>
      <c r="X54" s="133" t="e">
        <f>SUM(X23:X53)</f>
        <v>#REF!</v>
      </c>
      <c r="Y54" s="133" t="e">
        <f>SUM(Y23:Y53)</f>
        <v>#REF!</v>
      </c>
      <c r="Z54" s="133"/>
      <c r="AA54" s="1181"/>
      <c r="AB54" s="1196"/>
      <c r="AC54" s="1214"/>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175" t="s">
        <v>2814</v>
      </c>
      <c r="B56" s="1202" t="s">
        <v>3138</v>
      </c>
      <c r="C56" s="1175" t="s">
        <v>2816</v>
      </c>
      <c r="D56" s="1202" t="s">
        <v>3140</v>
      </c>
      <c r="E56" s="1175" t="s">
        <v>2822</v>
      </c>
      <c r="F56" s="1202" t="s">
        <v>2823</v>
      </c>
      <c r="G56" s="1188">
        <v>50000000</v>
      </c>
      <c r="H56" s="1142" t="s">
        <v>2824</v>
      </c>
      <c r="I56" s="1142" t="s">
        <v>3451</v>
      </c>
      <c r="J56" s="1142">
        <v>0</v>
      </c>
      <c r="K56" s="109" t="s">
        <v>323</v>
      </c>
      <c r="L56" s="154" t="s">
        <v>3145</v>
      </c>
      <c r="M56" s="113">
        <v>18500000</v>
      </c>
      <c r="N56" s="113">
        <v>18500000</v>
      </c>
      <c r="O56" s="271"/>
      <c r="P56" s="1205">
        <v>100000000</v>
      </c>
      <c r="Q56" s="1208">
        <v>100000000</v>
      </c>
      <c r="R56" s="1142" t="s">
        <v>2824</v>
      </c>
      <c r="S56" s="1142" t="s">
        <v>3141</v>
      </c>
      <c r="T56" s="1142">
        <v>1</v>
      </c>
      <c r="U56" s="1254">
        <v>0</v>
      </c>
      <c r="V56" s="109" t="s">
        <v>323</v>
      </c>
      <c r="W56" s="154" t="s">
        <v>3145</v>
      </c>
      <c r="X56" s="158" t="e">
        <f>+#REF!</f>
        <v>#REF!</v>
      </c>
      <c r="Y56" s="149">
        <v>41065933</v>
      </c>
      <c r="Z56" s="149"/>
      <c r="AA56" s="151">
        <v>510</v>
      </c>
      <c r="AB56" s="157" t="e">
        <f>+#REF!-#REF!</f>
        <v>#REF!</v>
      </c>
      <c r="AC56" s="1256" t="s">
        <v>3348</v>
      </c>
    </row>
    <row r="57" spans="1:29" ht="63.75" x14ac:dyDescent="0.25">
      <c r="A57" s="1131"/>
      <c r="B57" s="1203"/>
      <c r="C57" s="1131"/>
      <c r="D57" s="1203"/>
      <c r="E57" s="1131"/>
      <c r="F57" s="1203"/>
      <c r="G57" s="1189"/>
      <c r="H57" s="1142"/>
      <c r="I57" s="1142"/>
      <c r="J57" s="1142"/>
      <c r="K57" s="109" t="s">
        <v>319</v>
      </c>
      <c r="L57" s="154" t="s">
        <v>3143</v>
      </c>
      <c r="M57" s="113">
        <v>5000000</v>
      </c>
      <c r="N57" s="113">
        <v>1090000</v>
      </c>
      <c r="O57" s="271"/>
      <c r="P57" s="1206"/>
      <c r="Q57" s="1209"/>
      <c r="R57" s="1142"/>
      <c r="S57" s="1142"/>
      <c r="T57" s="1142"/>
      <c r="U57" s="1255"/>
      <c r="V57" s="109" t="s">
        <v>319</v>
      </c>
      <c r="W57" s="154" t="s">
        <v>3143</v>
      </c>
      <c r="X57" s="158" t="e">
        <f>+#REF!</f>
        <v>#REF!</v>
      </c>
      <c r="Y57" s="149" t="e">
        <f>+#REF!</f>
        <v>#REF!</v>
      </c>
      <c r="Z57" s="149"/>
      <c r="AA57" s="151">
        <v>510</v>
      </c>
      <c r="AB57" s="157" t="e">
        <f>+#REF!-#REF!</f>
        <v>#REF!</v>
      </c>
      <c r="AC57" s="1256"/>
    </row>
    <row r="58" spans="1:29" ht="76.5" x14ac:dyDescent="0.25">
      <c r="A58" s="1131"/>
      <c r="B58" s="1203"/>
      <c r="C58" s="1131"/>
      <c r="D58" s="1203"/>
      <c r="E58" s="1131"/>
      <c r="F58" s="1203"/>
      <c r="G58" s="1204"/>
      <c r="H58" s="1142"/>
      <c r="I58" s="1142"/>
      <c r="J58" s="1142"/>
      <c r="K58" s="109" t="s">
        <v>321</v>
      </c>
      <c r="L58" s="154" t="s">
        <v>3144</v>
      </c>
      <c r="M58" s="113">
        <v>1500000</v>
      </c>
      <c r="N58" s="113">
        <v>0</v>
      </c>
      <c r="O58" s="271"/>
      <c r="P58" s="1207"/>
      <c r="Q58" s="1210"/>
      <c r="R58" s="1142"/>
      <c r="S58" s="1142"/>
      <c r="T58" s="1142"/>
      <c r="U58" s="1255"/>
      <c r="V58" s="109" t="s">
        <v>321</v>
      </c>
      <c r="W58" s="154" t="s">
        <v>3144</v>
      </c>
      <c r="X58" s="158" t="e">
        <f>+#REF!</f>
        <v>#REF!</v>
      </c>
      <c r="Y58" s="149" t="e">
        <f>+#REF!</f>
        <v>#REF!</v>
      </c>
      <c r="Z58" s="149"/>
      <c r="AA58" s="151">
        <v>510</v>
      </c>
      <c r="AB58" s="157" t="e">
        <f>+#REF!-#REF!</f>
        <v>#REF!</v>
      </c>
      <c r="AC58" s="1256"/>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175" t="s">
        <v>2814</v>
      </c>
      <c r="B60" s="1202" t="s">
        <v>3138</v>
      </c>
      <c r="C60" s="1175" t="s">
        <v>3030</v>
      </c>
      <c r="D60" s="1202" t="s">
        <v>3259</v>
      </c>
      <c r="E60" s="1175" t="s">
        <v>3032</v>
      </c>
      <c r="F60" s="1202" t="s">
        <v>3340</v>
      </c>
      <c r="G60" s="1188">
        <v>4600000000</v>
      </c>
      <c r="H60" s="1142" t="s">
        <v>3035</v>
      </c>
      <c r="I60" s="1142" t="s">
        <v>3036</v>
      </c>
      <c r="J60" s="337" t="s">
        <v>3454</v>
      </c>
      <c r="K60" s="109" t="s">
        <v>232</v>
      </c>
      <c r="L60" s="154" t="s">
        <v>3297</v>
      </c>
      <c r="M60" s="113">
        <v>4830889623</v>
      </c>
      <c r="N60" s="113">
        <v>113437936</v>
      </c>
      <c r="O60" s="271"/>
      <c r="P60" s="1205">
        <v>3500000000</v>
      </c>
      <c r="Q60" s="1208">
        <v>3500000000</v>
      </c>
      <c r="R60" s="1142" t="s">
        <v>3035</v>
      </c>
      <c r="S60" s="1142" t="s">
        <v>3036</v>
      </c>
      <c r="T60" s="337" t="s">
        <v>3457</v>
      </c>
      <c r="U60" s="106">
        <v>0</v>
      </c>
      <c r="V60" s="2" t="s">
        <v>232</v>
      </c>
      <c r="W60" s="154" t="s">
        <v>3297</v>
      </c>
      <c r="X60" s="158" t="e">
        <f>+#REF!</f>
        <v>#REF!</v>
      </c>
      <c r="Y60" s="149">
        <v>2919730921</v>
      </c>
      <c r="Z60" s="149"/>
      <c r="AA60" s="151">
        <v>111</v>
      </c>
      <c r="AB60" s="157" t="e">
        <f>+#REF!-#REF!</f>
        <v>#REF!</v>
      </c>
      <c r="AC60" s="1218" t="s">
        <v>3359</v>
      </c>
    </row>
    <row r="61" spans="1:29" ht="25.5" x14ac:dyDescent="0.25">
      <c r="A61" s="1131"/>
      <c r="B61" s="1203"/>
      <c r="C61" s="1131"/>
      <c r="D61" s="1203"/>
      <c r="E61" s="1131"/>
      <c r="F61" s="1203"/>
      <c r="G61" s="1189"/>
      <c r="H61" s="1142"/>
      <c r="I61" s="1142"/>
      <c r="J61" s="337" t="s">
        <v>3455</v>
      </c>
      <c r="K61" s="109" t="s">
        <v>230</v>
      </c>
      <c r="L61" s="154" t="s">
        <v>2811</v>
      </c>
      <c r="M61" s="113">
        <v>618650000</v>
      </c>
      <c r="N61" s="113">
        <v>358328172</v>
      </c>
      <c r="O61" s="271"/>
      <c r="P61" s="1206"/>
      <c r="Q61" s="1209"/>
      <c r="R61" s="1142"/>
      <c r="S61" s="1142"/>
      <c r="T61" s="337" t="s">
        <v>3458</v>
      </c>
      <c r="U61" s="126"/>
      <c r="V61" s="2" t="s">
        <v>230</v>
      </c>
      <c r="W61" s="154" t="s">
        <v>2811</v>
      </c>
      <c r="X61" s="158" t="e">
        <f>+#REF!</f>
        <v>#REF!</v>
      </c>
      <c r="Y61" s="149">
        <v>420908963</v>
      </c>
      <c r="Z61" s="149"/>
      <c r="AA61" s="151">
        <v>111</v>
      </c>
      <c r="AB61" s="157" t="e">
        <f>+#REF!-#REF!</f>
        <v>#REF!</v>
      </c>
      <c r="AC61" s="1218"/>
    </row>
    <row r="62" spans="1:29" ht="39" customHeight="1" x14ac:dyDescent="0.25">
      <c r="A62" s="1131"/>
      <c r="B62" s="1203"/>
      <c r="C62" s="1131"/>
      <c r="D62" s="1203"/>
      <c r="E62" s="1131"/>
      <c r="F62" s="1203"/>
      <c r="G62" s="1204"/>
      <c r="H62" s="1139"/>
      <c r="I62" s="1139"/>
      <c r="J62" s="337" t="s">
        <v>3456</v>
      </c>
      <c r="K62" s="247" t="s">
        <v>234</v>
      </c>
      <c r="L62" s="154" t="s">
        <v>3298</v>
      </c>
      <c r="M62" s="113"/>
      <c r="N62" s="113"/>
      <c r="O62" s="271"/>
      <c r="P62" s="1207"/>
      <c r="Q62" s="1210"/>
      <c r="R62" s="1139"/>
      <c r="S62" s="1139"/>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42" t="s">
        <v>2814</v>
      </c>
      <c r="B63" s="1142" t="s">
        <v>3138</v>
      </c>
      <c r="C63" s="1142" t="s">
        <v>3030</v>
      </c>
      <c r="D63" s="1142" t="s">
        <v>3259</v>
      </c>
      <c r="E63" s="1142" t="s">
        <v>3032</v>
      </c>
      <c r="F63" s="1142" t="s">
        <v>3188</v>
      </c>
      <c r="G63" s="1143">
        <v>300000000</v>
      </c>
      <c r="H63" s="1142" t="s">
        <v>3042</v>
      </c>
      <c r="I63" s="1142" t="s">
        <v>3226</v>
      </c>
      <c r="J63" s="1142" t="s">
        <v>3459</v>
      </c>
      <c r="K63" s="330" t="s">
        <v>91</v>
      </c>
      <c r="L63" s="174" t="s">
        <v>3192</v>
      </c>
      <c r="M63" s="113">
        <v>67619227</v>
      </c>
      <c r="N63" s="113">
        <v>62537481</v>
      </c>
      <c r="O63" s="249"/>
      <c r="P63" s="1257">
        <v>680000000</v>
      </c>
      <c r="Q63" s="1143">
        <v>680000000</v>
      </c>
      <c r="R63" s="1142" t="s">
        <v>3042</v>
      </c>
      <c r="S63" s="1142" t="s">
        <v>3226</v>
      </c>
      <c r="T63" s="1142" t="s">
        <v>3460</v>
      </c>
      <c r="U63" s="4"/>
      <c r="V63" s="249" t="s">
        <v>91</v>
      </c>
      <c r="W63" s="174" t="s">
        <v>3192</v>
      </c>
      <c r="X63" s="158" t="e">
        <f>+#REF!</f>
        <v>#REF!</v>
      </c>
      <c r="Y63" s="149">
        <v>0</v>
      </c>
      <c r="Z63" s="149"/>
      <c r="AA63" s="151">
        <v>211</v>
      </c>
      <c r="AB63" s="157" t="e">
        <f>+#REF!-#REF!</f>
        <v>#REF!</v>
      </c>
      <c r="AC63" s="1211" t="s">
        <v>3360</v>
      </c>
    </row>
    <row r="64" spans="1:29" ht="49.5" customHeight="1" x14ac:dyDescent="0.25">
      <c r="A64" s="1142"/>
      <c r="B64" s="1142"/>
      <c r="C64" s="1142"/>
      <c r="D64" s="1142"/>
      <c r="E64" s="1142"/>
      <c r="F64" s="1142"/>
      <c r="G64" s="1143"/>
      <c r="H64" s="1142"/>
      <c r="I64" s="1142"/>
      <c r="J64" s="1142"/>
      <c r="K64" s="330" t="s">
        <v>93</v>
      </c>
      <c r="L64" s="174" t="s">
        <v>3189</v>
      </c>
      <c r="M64" s="113">
        <v>2057660</v>
      </c>
      <c r="N64" s="113">
        <v>1922700</v>
      </c>
      <c r="O64" s="249"/>
      <c r="P64" s="1258"/>
      <c r="Q64" s="1143"/>
      <c r="R64" s="1142"/>
      <c r="S64" s="1142"/>
      <c r="T64" s="1142"/>
      <c r="U64" s="127">
        <v>0</v>
      </c>
      <c r="V64" s="249" t="s">
        <v>93</v>
      </c>
      <c r="W64" s="174" t="s">
        <v>3189</v>
      </c>
      <c r="X64" s="158" t="e">
        <f>+#REF!</f>
        <v>#REF!</v>
      </c>
      <c r="Y64" s="149">
        <v>0</v>
      </c>
      <c r="Z64" s="149"/>
      <c r="AA64" s="151">
        <v>211</v>
      </c>
      <c r="AB64" s="157" t="e">
        <f>+#REF!-#REF!</f>
        <v>#REF!</v>
      </c>
      <c r="AC64" s="1212"/>
    </row>
    <row r="65" spans="1:29" ht="48.75" customHeight="1" x14ac:dyDescent="0.25">
      <c r="A65" s="1142"/>
      <c r="B65" s="1142"/>
      <c r="C65" s="1142"/>
      <c r="D65" s="1142"/>
      <c r="E65" s="1142"/>
      <c r="F65" s="1142"/>
      <c r="G65" s="1143"/>
      <c r="H65" s="1142"/>
      <c r="I65" s="1142"/>
      <c r="J65" s="1142"/>
      <c r="K65" s="330" t="s">
        <v>97</v>
      </c>
      <c r="L65" s="174" t="s">
        <v>3190</v>
      </c>
      <c r="M65" s="113">
        <v>27384250</v>
      </c>
      <c r="N65" s="113">
        <v>14840001</v>
      </c>
      <c r="O65" s="249"/>
      <c r="P65" s="1258"/>
      <c r="Q65" s="1143"/>
      <c r="R65" s="1142"/>
      <c r="S65" s="1142"/>
      <c r="T65" s="1142"/>
      <c r="U65" s="128"/>
      <c r="V65" s="249" t="s">
        <v>97</v>
      </c>
      <c r="W65" s="174" t="s">
        <v>3190</v>
      </c>
      <c r="X65" s="158" t="e">
        <f>+#REF!</f>
        <v>#REF!</v>
      </c>
      <c r="Y65" s="149">
        <v>0</v>
      </c>
      <c r="Z65" s="149"/>
      <c r="AA65" s="151">
        <v>211</v>
      </c>
      <c r="AB65" s="157" t="e">
        <f>+#REF!-#REF!</f>
        <v>#REF!</v>
      </c>
      <c r="AC65" s="1213"/>
    </row>
    <row r="66" spans="1:29" ht="50.25" customHeight="1" x14ac:dyDescent="0.25">
      <c r="A66" s="1142"/>
      <c r="B66" s="1142"/>
      <c r="C66" s="1142"/>
      <c r="D66" s="1142"/>
      <c r="E66" s="1142"/>
      <c r="F66" s="1142"/>
      <c r="G66" s="1143"/>
      <c r="H66" s="1142"/>
      <c r="I66" s="1142"/>
      <c r="J66" s="1142"/>
      <c r="K66" s="330" t="s">
        <v>95</v>
      </c>
      <c r="L66" s="174" t="s">
        <v>3191</v>
      </c>
      <c r="M66" s="113">
        <v>758380774</v>
      </c>
      <c r="N66" s="113">
        <v>526508834</v>
      </c>
      <c r="O66" s="249"/>
      <c r="P66" s="1259"/>
      <c r="Q66" s="1143"/>
      <c r="R66" s="1142"/>
      <c r="S66" s="1142"/>
      <c r="T66" s="1142"/>
      <c r="U66" s="128"/>
      <c r="V66" s="249" t="s">
        <v>95</v>
      </c>
      <c r="W66" s="174" t="s">
        <v>3191</v>
      </c>
      <c r="X66" s="158" t="e">
        <f>+#REF!</f>
        <v>#REF!</v>
      </c>
      <c r="Y66" s="149">
        <v>7254712</v>
      </c>
      <c r="Z66" s="149"/>
      <c r="AA66" s="151">
        <v>211</v>
      </c>
      <c r="AB66" s="157" t="e">
        <f>+#REF!-#REF!</f>
        <v>#REF!</v>
      </c>
      <c r="AC66" s="184" t="s">
        <v>3361</v>
      </c>
    </row>
    <row r="67" spans="1:29" ht="25.5" customHeight="1" x14ac:dyDescent="0.25">
      <c r="A67" s="1142" t="s">
        <v>2814</v>
      </c>
      <c r="B67" s="1142" t="s">
        <v>3138</v>
      </c>
      <c r="C67" s="1142" t="s">
        <v>3030</v>
      </c>
      <c r="D67" s="1142" t="s">
        <v>3259</v>
      </c>
      <c r="E67" s="1142" t="s">
        <v>3032</v>
      </c>
      <c r="F67" s="1142" t="s">
        <v>3193</v>
      </c>
      <c r="G67" s="1143">
        <v>2300000000</v>
      </c>
      <c r="H67" s="1142" t="s">
        <v>3052</v>
      </c>
      <c r="I67" s="1142" t="s">
        <v>3227</v>
      </c>
      <c r="J67" s="1139" t="s">
        <v>3461</v>
      </c>
      <c r="K67" s="2" t="s">
        <v>299</v>
      </c>
      <c r="L67" s="154" t="s">
        <v>300</v>
      </c>
      <c r="M67" s="113"/>
      <c r="N67" s="113"/>
      <c r="O67" s="271"/>
      <c r="P67" s="1143">
        <v>2650000000</v>
      </c>
      <c r="Q67" s="351">
        <v>2750000000</v>
      </c>
      <c r="R67" s="1142" t="s">
        <v>3052</v>
      </c>
      <c r="S67" s="1142" t="s">
        <v>3227</v>
      </c>
      <c r="T67" s="1139" t="s">
        <v>3462</v>
      </c>
      <c r="U67" s="106">
        <v>0</v>
      </c>
      <c r="V67" s="2" t="s">
        <v>299</v>
      </c>
      <c r="W67" s="154" t="s">
        <v>300</v>
      </c>
      <c r="X67" s="158" t="e">
        <f>+#REF!</f>
        <v>#REF!</v>
      </c>
      <c r="Y67" s="149">
        <v>0</v>
      </c>
      <c r="Z67" s="149"/>
      <c r="AA67" s="151">
        <v>211</v>
      </c>
      <c r="AB67" s="157" t="e">
        <f>+#REF!-#REF!</f>
        <v>#REF!</v>
      </c>
      <c r="AC67" s="184" t="s">
        <v>3362</v>
      </c>
    </row>
    <row r="68" spans="1:29" ht="25.5" x14ac:dyDescent="0.25">
      <c r="A68" s="1142"/>
      <c r="B68" s="1142"/>
      <c r="C68" s="1142"/>
      <c r="D68" s="1142"/>
      <c r="E68" s="1142"/>
      <c r="F68" s="1142"/>
      <c r="G68" s="1143"/>
      <c r="H68" s="1142"/>
      <c r="I68" s="1142"/>
      <c r="J68" s="1140"/>
      <c r="K68" s="2"/>
      <c r="L68" s="154" t="s">
        <v>3452</v>
      </c>
      <c r="M68" s="113">
        <v>73635000</v>
      </c>
      <c r="N68" s="113">
        <v>11985910</v>
      </c>
      <c r="O68" s="337"/>
      <c r="P68" s="1143"/>
      <c r="Q68" s="352"/>
      <c r="R68" s="1142"/>
      <c r="S68" s="1142"/>
      <c r="T68" s="1140"/>
      <c r="U68" s="340"/>
      <c r="V68" s="2"/>
      <c r="W68" s="154"/>
      <c r="X68" s="158"/>
      <c r="Y68" s="149"/>
      <c r="Z68" s="149"/>
      <c r="AA68" s="151"/>
      <c r="AB68" s="157"/>
      <c r="AC68" s="184"/>
    </row>
    <row r="69" spans="1:29" ht="39.75" customHeight="1" x14ac:dyDescent="0.25">
      <c r="A69" s="1142"/>
      <c r="B69" s="1142"/>
      <c r="C69" s="1142"/>
      <c r="D69" s="1142"/>
      <c r="E69" s="1142"/>
      <c r="F69" s="1142"/>
      <c r="G69" s="1143"/>
      <c r="H69" s="1142"/>
      <c r="I69" s="1142"/>
      <c r="J69" s="1140"/>
      <c r="K69" s="2" t="s">
        <v>277</v>
      </c>
      <c r="L69" s="154" t="s">
        <v>3251</v>
      </c>
      <c r="M69" s="113"/>
      <c r="N69" s="113"/>
      <c r="O69" s="271"/>
      <c r="P69" s="1143"/>
      <c r="Q69" s="352"/>
      <c r="R69" s="1142"/>
      <c r="S69" s="1142"/>
      <c r="T69" s="1140"/>
      <c r="U69" s="126"/>
      <c r="V69" s="2" t="s">
        <v>277</v>
      </c>
      <c r="W69" s="154" t="s">
        <v>3251</v>
      </c>
      <c r="X69" s="158" t="e">
        <f>+#REF!</f>
        <v>#REF!</v>
      </c>
      <c r="Y69" s="149">
        <v>8293965</v>
      </c>
      <c r="Z69" s="149"/>
      <c r="AA69" s="151">
        <v>211</v>
      </c>
      <c r="AB69" s="157" t="e">
        <f>+#REF!-#REF!</f>
        <v>#REF!</v>
      </c>
      <c r="AC69" s="184" t="s">
        <v>3362</v>
      </c>
    </row>
    <row r="70" spans="1:29" ht="42" customHeight="1" x14ac:dyDescent="0.25">
      <c r="A70" s="1142"/>
      <c r="B70" s="1142"/>
      <c r="C70" s="1142"/>
      <c r="D70" s="1142"/>
      <c r="E70" s="1142"/>
      <c r="F70" s="1142"/>
      <c r="G70" s="1143"/>
      <c r="H70" s="1142"/>
      <c r="I70" s="1142"/>
      <c r="J70" s="1140"/>
      <c r="K70" s="2" t="s">
        <v>180</v>
      </c>
      <c r="L70" s="154" t="s">
        <v>3247</v>
      </c>
      <c r="M70" s="113"/>
      <c r="N70" s="113"/>
      <c r="O70" s="271"/>
      <c r="P70" s="1143"/>
      <c r="Q70" s="352"/>
      <c r="R70" s="1142"/>
      <c r="S70" s="1142"/>
      <c r="T70" s="1140"/>
      <c r="U70" s="126"/>
      <c r="V70" s="2" t="s">
        <v>180</v>
      </c>
      <c r="W70" s="154" t="s">
        <v>3247</v>
      </c>
      <c r="X70" s="158" t="e">
        <f>+#REF!</f>
        <v>#REF!</v>
      </c>
      <c r="Y70" s="149">
        <v>0</v>
      </c>
      <c r="Z70" s="149"/>
      <c r="AA70" s="151">
        <v>211</v>
      </c>
      <c r="AB70" s="157" t="e">
        <f>+#REF!-#REF!</f>
        <v>#REF!</v>
      </c>
      <c r="AC70" s="184" t="s">
        <v>3362</v>
      </c>
    </row>
    <row r="71" spans="1:29" ht="25.5" x14ac:dyDescent="0.25">
      <c r="A71" s="1142"/>
      <c r="B71" s="1142"/>
      <c r="C71" s="1142"/>
      <c r="D71" s="1142"/>
      <c r="E71" s="1142"/>
      <c r="F71" s="1142"/>
      <c r="G71" s="1143"/>
      <c r="H71" s="1142"/>
      <c r="I71" s="1142"/>
      <c r="J71" s="1140"/>
      <c r="K71" s="2"/>
      <c r="L71" s="154" t="s">
        <v>3453</v>
      </c>
      <c r="M71" s="113">
        <v>25000000</v>
      </c>
      <c r="N71" s="113">
        <v>20100400</v>
      </c>
      <c r="O71" s="337"/>
      <c r="P71" s="1143"/>
      <c r="Q71" s="352"/>
      <c r="R71" s="1142"/>
      <c r="S71" s="1142"/>
      <c r="T71" s="1140"/>
      <c r="U71" s="340"/>
      <c r="V71" s="2"/>
      <c r="W71" s="154"/>
      <c r="X71" s="158"/>
      <c r="Y71" s="149"/>
      <c r="Z71" s="149"/>
      <c r="AA71" s="151"/>
      <c r="AB71" s="157"/>
      <c r="AC71" s="184"/>
    </row>
    <row r="72" spans="1:29" ht="40.5" customHeight="1" x14ac:dyDescent="0.25">
      <c r="A72" s="1142"/>
      <c r="B72" s="1142"/>
      <c r="C72" s="1142"/>
      <c r="D72" s="1142"/>
      <c r="E72" s="1142"/>
      <c r="F72" s="1142"/>
      <c r="G72" s="1143"/>
      <c r="H72" s="1142"/>
      <c r="I72" s="1142"/>
      <c r="J72" s="1140"/>
      <c r="K72" s="2" t="s">
        <v>284</v>
      </c>
      <c r="L72" s="154" t="s">
        <v>3255</v>
      </c>
      <c r="M72" s="113"/>
      <c r="N72" s="113"/>
      <c r="O72" s="271"/>
      <c r="P72" s="1143"/>
      <c r="Q72" s="352"/>
      <c r="R72" s="1142"/>
      <c r="S72" s="1142"/>
      <c r="T72" s="1140"/>
      <c r="U72" s="126"/>
      <c r="V72" s="2" t="s">
        <v>284</v>
      </c>
      <c r="W72" s="154" t="s">
        <v>3255</v>
      </c>
      <c r="X72" s="158" t="e">
        <f>+#REF!</f>
        <v>#REF!</v>
      </c>
      <c r="Y72" s="149">
        <v>0</v>
      </c>
      <c r="Z72" s="149"/>
      <c r="AA72" s="151">
        <v>211</v>
      </c>
      <c r="AB72" s="157" t="e">
        <f>+#REF!-#REF!</f>
        <v>#REF!</v>
      </c>
      <c r="AC72" s="184" t="s">
        <v>3363</v>
      </c>
    </row>
    <row r="73" spans="1:29" ht="41.25" customHeight="1" x14ac:dyDescent="0.25">
      <c r="A73" s="1142"/>
      <c r="B73" s="1142"/>
      <c r="C73" s="1142"/>
      <c r="D73" s="1142"/>
      <c r="E73" s="1142"/>
      <c r="F73" s="1142"/>
      <c r="G73" s="1143"/>
      <c r="H73" s="1142"/>
      <c r="I73" s="1142"/>
      <c r="J73" s="1140"/>
      <c r="K73" s="2" t="s">
        <v>289</v>
      </c>
      <c r="L73" s="154" t="s">
        <v>3246</v>
      </c>
      <c r="M73" s="113">
        <v>174000000</v>
      </c>
      <c r="N73" s="113">
        <v>173638600</v>
      </c>
      <c r="O73" s="271"/>
      <c r="P73" s="1143"/>
      <c r="Q73" s="352"/>
      <c r="R73" s="1142"/>
      <c r="S73" s="1142"/>
      <c r="T73" s="1140"/>
      <c r="U73" s="126"/>
      <c r="V73" s="2" t="s">
        <v>289</v>
      </c>
      <c r="W73" s="154" t="s">
        <v>3246</v>
      </c>
      <c r="X73" s="158" t="e">
        <f>+#REF!</f>
        <v>#REF!</v>
      </c>
      <c r="Y73" s="149">
        <v>0</v>
      </c>
      <c r="Z73" s="149"/>
      <c r="AA73" s="151">
        <v>211</v>
      </c>
      <c r="AB73" s="157" t="e">
        <f>+#REF!-#REF!</f>
        <v>#REF!</v>
      </c>
      <c r="AC73" s="184" t="s">
        <v>3363</v>
      </c>
    </row>
    <row r="74" spans="1:29" ht="37.5" customHeight="1" x14ac:dyDescent="0.25">
      <c r="A74" s="1142"/>
      <c r="B74" s="1142"/>
      <c r="C74" s="1142"/>
      <c r="D74" s="1142"/>
      <c r="E74" s="1142"/>
      <c r="F74" s="1142"/>
      <c r="G74" s="1143"/>
      <c r="H74" s="1142"/>
      <c r="I74" s="1142"/>
      <c r="J74" s="1140"/>
      <c r="K74" s="2" t="s">
        <v>294</v>
      </c>
      <c r="L74" s="154" t="s">
        <v>3254</v>
      </c>
      <c r="M74" s="113"/>
      <c r="N74" s="113"/>
      <c r="O74" s="271"/>
      <c r="P74" s="1143"/>
      <c r="Q74" s="352"/>
      <c r="R74" s="1142"/>
      <c r="S74" s="1142"/>
      <c r="T74" s="1140"/>
      <c r="U74" s="126"/>
      <c r="V74" s="2" t="s">
        <v>294</v>
      </c>
      <c r="W74" s="154" t="s">
        <v>3254</v>
      </c>
      <c r="X74" s="158" t="e">
        <f>+#REF!</f>
        <v>#REF!</v>
      </c>
      <c r="Y74" s="149">
        <v>0</v>
      </c>
      <c r="Z74" s="149"/>
      <c r="AA74" s="151">
        <v>211</v>
      </c>
      <c r="AB74" s="157" t="e">
        <f>+#REF!-#REF!</f>
        <v>#REF!</v>
      </c>
      <c r="AC74" s="184" t="s">
        <v>3363</v>
      </c>
    </row>
    <row r="75" spans="1:29" ht="67.5" customHeight="1" x14ac:dyDescent="0.25">
      <c r="A75" s="1142"/>
      <c r="B75" s="1142"/>
      <c r="C75" s="1142"/>
      <c r="D75" s="1142"/>
      <c r="E75" s="1142"/>
      <c r="F75" s="1142"/>
      <c r="G75" s="1143"/>
      <c r="H75" s="1142"/>
      <c r="I75" s="1142"/>
      <c r="J75" s="1140"/>
      <c r="K75" s="2" t="s">
        <v>308</v>
      </c>
      <c r="L75" s="154" t="s">
        <v>3242</v>
      </c>
      <c r="M75" s="113"/>
      <c r="N75" s="113"/>
      <c r="O75" s="271"/>
      <c r="P75" s="1143"/>
      <c r="Q75" s="352"/>
      <c r="R75" s="1142"/>
      <c r="S75" s="1142"/>
      <c r="T75" s="1140"/>
      <c r="U75" s="102"/>
      <c r="V75" s="2" t="s">
        <v>308</v>
      </c>
      <c r="W75" s="154" t="s">
        <v>3242</v>
      </c>
      <c r="X75" s="158" t="e">
        <f>+#REF!</f>
        <v>#REF!</v>
      </c>
      <c r="Y75" s="149">
        <v>0</v>
      </c>
      <c r="Z75" s="149"/>
      <c r="AA75" s="151">
        <v>211</v>
      </c>
      <c r="AB75" s="157" t="e">
        <f>+#REF!-#REF!</f>
        <v>#REF!</v>
      </c>
      <c r="AC75" s="184" t="s">
        <v>3363</v>
      </c>
    </row>
    <row r="76" spans="1:29" ht="39" customHeight="1" x14ac:dyDescent="0.25">
      <c r="A76" s="1142"/>
      <c r="B76" s="1142"/>
      <c r="C76" s="1142"/>
      <c r="D76" s="1142"/>
      <c r="E76" s="1142"/>
      <c r="F76" s="1142"/>
      <c r="G76" s="1143"/>
      <c r="H76" s="1142"/>
      <c r="I76" s="1142"/>
      <c r="J76" s="1140"/>
      <c r="K76" s="2" t="s">
        <v>188</v>
      </c>
      <c r="L76" s="154" t="s">
        <v>3244</v>
      </c>
      <c r="M76" s="113"/>
      <c r="N76" s="113"/>
      <c r="O76" s="271"/>
      <c r="P76" s="1143"/>
      <c r="Q76" s="352"/>
      <c r="R76" s="1142"/>
      <c r="S76" s="1142"/>
      <c r="T76" s="1140"/>
      <c r="U76" s="102"/>
      <c r="V76" s="2" t="s">
        <v>188</v>
      </c>
      <c r="W76" s="154" t="s">
        <v>3244</v>
      </c>
      <c r="X76" s="158" t="e">
        <f>+#REF!</f>
        <v>#REF!</v>
      </c>
      <c r="Y76" s="149">
        <v>0</v>
      </c>
      <c r="Z76" s="149"/>
      <c r="AA76" s="151">
        <v>211</v>
      </c>
      <c r="AB76" s="157" t="e">
        <f>+#REF!-#REF!</f>
        <v>#REF!</v>
      </c>
      <c r="AC76" s="184" t="s">
        <v>3363</v>
      </c>
    </row>
    <row r="77" spans="1:29" ht="66" customHeight="1" x14ac:dyDescent="0.25">
      <c r="A77" s="1142"/>
      <c r="B77" s="1142"/>
      <c r="C77" s="1142"/>
      <c r="D77" s="1142"/>
      <c r="E77" s="1142"/>
      <c r="F77" s="1142"/>
      <c r="G77" s="1143"/>
      <c r="H77" s="1142"/>
      <c r="I77" s="1142"/>
      <c r="J77" s="1140"/>
      <c r="K77" s="2" t="s">
        <v>154</v>
      </c>
      <c r="L77" s="154" t="s">
        <v>155</v>
      </c>
      <c r="M77" s="113"/>
      <c r="N77" s="113"/>
      <c r="O77" s="271"/>
      <c r="P77" s="1143"/>
      <c r="Q77" s="352"/>
      <c r="R77" s="1142"/>
      <c r="S77" s="1142"/>
      <c r="T77" s="1140"/>
      <c r="U77" s="102"/>
      <c r="V77" s="2" t="s">
        <v>154</v>
      </c>
      <c r="W77" s="154" t="s">
        <v>155</v>
      </c>
      <c r="X77" s="158" t="e">
        <f>+#REF!</f>
        <v>#REF!</v>
      </c>
      <c r="Y77" s="149">
        <v>0</v>
      </c>
      <c r="Z77" s="149"/>
      <c r="AA77" s="151">
        <v>211</v>
      </c>
      <c r="AB77" s="157" t="e">
        <f>+#REF!-#REF!</f>
        <v>#REF!</v>
      </c>
      <c r="AC77" s="184" t="s">
        <v>3366</v>
      </c>
    </row>
    <row r="78" spans="1:29" ht="30.75" customHeight="1" x14ac:dyDescent="0.25">
      <c r="A78" s="1142"/>
      <c r="B78" s="1142"/>
      <c r="C78" s="1142"/>
      <c r="D78" s="1142"/>
      <c r="E78" s="1142"/>
      <c r="F78" s="1142"/>
      <c r="G78" s="1143"/>
      <c r="H78" s="1142"/>
      <c r="I78" s="1142"/>
      <c r="J78" s="1140"/>
      <c r="K78" s="2" t="s">
        <v>146</v>
      </c>
      <c r="L78" s="154" t="s">
        <v>3252</v>
      </c>
      <c r="M78" s="113"/>
      <c r="N78" s="113"/>
      <c r="O78" s="271"/>
      <c r="P78" s="1143"/>
      <c r="Q78" s="352"/>
      <c r="R78" s="1142"/>
      <c r="S78" s="1142"/>
      <c r="T78" s="1140"/>
      <c r="U78" s="102"/>
      <c r="V78" s="2" t="s">
        <v>146</v>
      </c>
      <c r="W78" s="154" t="s">
        <v>3252</v>
      </c>
      <c r="X78" s="158" t="e">
        <f>+#REF!</f>
        <v>#REF!</v>
      </c>
      <c r="Y78" s="149">
        <v>0</v>
      </c>
      <c r="Z78" s="149"/>
      <c r="AA78" s="151">
        <v>211</v>
      </c>
      <c r="AB78" s="157" t="e">
        <f>+#REF!-#REF!</f>
        <v>#REF!</v>
      </c>
      <c r="AC78" s="184" t="s">
        <v>3364</v>
      </c>
    </row>
    <row r="79" spans="1:29" ht="31.5" customHeight="1" x14ac:dyDescent="0.25">
      <c r="A79" s="1142"/>
      <c r="B79" s="1142"/>
      <c r="C79" s="1142"/>
      <c r="D79" s="1142"/>
      <c r="E79" s="1142"/>
      <c r="F79" s="1142"/>
      <c r="G79" s="1143"/>
      <c r="H79" s="1142"/>
      <c r="I79" s="1142"/>
      <c r="J79" s="1140"/>
      <c r="K79" s="2" t="s">
        <v>144</v>
      </c>
      <c r="L79" s="154" t="s">
        <v>3256</v>
      </c>
      <c r="M79" s="113"/>
      <c r="N79" s="113"/>
      <c r="O79" s="271"/>
      <c r="P79" s="1143"/>
      <c r="Q79" s="352"/>
      <c r="R79" s="1142"/>
      <c r="S79" s="1142"/>
      <c r="T79" s="1140"/>
      <c r="U79" s="102"/>
      <c r="V79" s="2" t="s">
        <v>144</v>
      </c>
      <c r="W79" s="154" t="s">
        <v>3256</v>
      </c>
      <c r="X79" s="158" t="e">
        <f>+#REF!</f>
        <v>#REF!</v>
      </c>
      <c r="Y79" s="149">
        <v>0</v>
      </c>
      <c r="Z79" s="149"/>
      <c r="AA79" s="151">
        <v>211</v>
      </c>
      <c r="AB79" s="157" t="e">
        <f>+#REF!-#REF!</f>
        <v>#REF!</v>
      </c>
      <c r="AC79" s="184" t="s">
        <v>3364</v>
      </c>
    </row>
    <row r="80" spans="1:29" ht="32.25" customHeight="1" x14ac:dyDescent="0.25">
      <c r="A80" s="1142"/>
      <c r="B80" s="1142"/>
      <c r="C80" s="1142"/>
      <c r="D80" s="1142"/>
      <c r="E80" s="1142"/>
      <c r="F80" s="1142"/>
      <c r="G80" s="1143"/>
      <c r="H80" s="1142"/>
      <c r="I80" s="1142"/>
      <c r="J80" s="1140"/>
      <c r="K80" s="2" t="s">
        <v>142</v>
      </c>
      <c r="L80" s="154" t="s">
        <v>3245</v>
      </c>
      <c r="M80" s="113"/>
      <c r="N80" s="113"/>
      <c r="O80" s="271"/>
      <c r="P80" s="1143"/>
      <c r="Q80" s="352"/>
      <c r="R80" s="1142"/>
      <c r="S80" s="1142"/>
      <c r="T80" s="1140"/>
      <c r="U80" s="102"/>
      <c r="V80" s="2" t="s">
        <v>142</v>
      </c>
      <c r="W80" s="154" t="s">
        <v>3245</v>
      </c>
      <c r="X80" s="158" t="e">
        <f>+#REF!</f>
        <v>#REF!</v>
      </c>
      <c r="Y80" s="149">
        <v>0</v>
      </c>
      <c r="Z80" s="149"/>
      <c r="AA80" s="151">
        <v>211</v>
      </c>
      <c r="AB80" s="157" t="e">
        <f>+#REF!-#REF!</f>
        <v>#REF!</v>
      </c>
      <c r="AC80" s="184" t="s">
        <v>3364</v>
      </c>
    </row>
    <row r="81" spans="1:29" ht="27.75" customHeight="1" x14ac:dyDescent="0.25">
      <c r="A81" s="1142"/>
      <c r="B81" s="1142"/>
      <c r="C81" s="1142"/>
      <c r="D81" s="1142"/>
      <c r="E81" s="1142"/>
      <c r="F81" s="1142"/>
      <c r="G81" s="1143"/>
      <c r="H81" s="1142"/>
      <c r="I81" s="1142"/>
      <c r="J81" s="1140"/>
      <c r="K81" s="2" t="s">
        <v>250</v>
      </c>
      <c r="L81" s="154" t="s">
        <v>251</v>
      </c>
      <c r="M81" s="113"/>
      <c r="N81" s="113"/>
      <c r="O81" s="271"/>
      <c r="P81" s="1143"/>
      <c r="Q81" s="352"/>
      <c r="R81" s="1142"/>
      <c r="S81" s="1142"/>
      <c r="T81" s="1140"/>
      <c r="U81" s="102"/>
      <c r="V81" s="2" t="s">
        <v>250</v>
      </c>
      <c r="W81" s="154" t="s">
        <v>251</v>
      </c>
      <c r="X81" s="158" t="e">
        <f>+#REF!</f>
        <v>#REF!</v>
      </c>
      <c r="Y81" s="149">
        <v>0</v>
      </c>
      <c r="Z81" s="149"/>
      <c r="AA81" s="151">
        <v>211</v>
      </c>
      <c r="AB81" s="157" t="e">
        <f>+#REF!-#REF!</f>
        <v>#REF!</v>
      </c>
      <c r="AC81" s="184" t="s">
        <v>3364</v>
      </c>
    </row>
    <row r="82" spans="1:29" ht="28.5" customHeight="1" x14ac:dyDescent="0.25">
      <c r="A82" s="1142"/>
      <c r="B82" s="1142"/>
      <c r="C82" s="1142"/>
      <c r="D82" s="1142"/>
      <c r="E82" s="1142"/>
      <c r="F82" s="1142"/>
      <c r="G82" s="1143"/>
      <c r="H82" s="1142"/>
      <c r="I82" s="1142"/>
      <c r="J82" s="1140"/>
      <c r="K82" s="2" t="s">
        <v>164</v>
      </c>
      <c r="L82" s="154" t="s">
        <v>165</v>
      </c>
      <c r="M82" s="113"/>
      <c r="N82" s="113"/>
      <c r="O82" s="271"/>
      <c r="P82" s="1143"/>
      <c r="Q82" s="352"/>
      <c r="R82" s="1142"/>
      <c r="S82" s="1142"/>
      <c r="T82" s="1140"/>
      <c r="U82" s="102"/>
      <c r="V82" s="2" t="s">
        <v>164</v>
      </c>
      <c r="W82" s="154" t="s">
        <v>165</v>
      </c>
      <c r="X82" s="158" t="e">
        <f>+#REF!</f>
        <v>#REF!</v>
      </c>
      <c r="Y82" s="149">
        <v>0</v>
      </c>
      <c r="Z82" s="149"/>
      <c r="AA82" s="151">
        <v>211</v>
      </c>
      <c r="AB82" s="157" t="e">
        <f>+#REF!-#REF!</f>
        <v>#REF!</v>
      </c>
      <c r="AC82" s="184" t="s">
        <v>3368</v>
      </c>
    </row>
    <row r="83" spans="1:29" ht="58.5" customHeight="1" x14ac:dyDescent="0.25">
      <c r="A83" s="1142"/>
      <c r="B83" s="1142"/>
      <c r="C83" s="1142"/>
      <c r="D83" s="1142"/>
      <c r="E83" s="1142"/>
      <c r="F83" s="1142"/>
      <c r="G83" s="1143"/>
      <c r="H83" s="1142"/>
      <c r="I83" s="1142"/>
      <c r="J83" s="1140"/>
      <c r="K83" s="2" t="s">
        <v>172</v>
      </c>
      <c r="L83" s="154" t="s">
        <v>3249</v>
      </c>
      <c r="M83" s="113"/>
      <c r="N83" s="113"/>
      <c r="O83" s="271"/>
      <c r="P83" s="1143"/>
      <c r="Q83" s="352"/>
      <c r="R83" s="1142"/>
      <c r="S83" s="1142"/>
      <c r="T83" s="1140"/>
      <c r="U83" s="102"/>
      <c r="V83" s="2" t="s">
        <v>172</v>
      </c>
      <c r="W83" s="154" t="s">
        <v>3249</v>
      </c>
      <c r="X83" s="158" t="e">
        <f>+#REF!</f>
        <v>#REF!</v>
      </c>
      <c r="Y83" s="149">
        <v>0</v>
      </c>
      <c r="Z83" s="149"/>
      <c r="AA83" s="151">
        <v>211</v>
      </c>
      <c r="AB83" s="157" t="e">
        <f>+#REF!-#REF!</f>
        <v>#REF!</v>
      </c>
      <c r="AC83" s="184" t="s">
        <v>3367</v>
      </c>
    </row>
    <row r="84" spans="1:29" ht="37.5" customHeight="1" x14ac:dyDescent="0.25">
      <c r="A84" s="1142"/>
      <c r="B84" s="1142"/>
      <c r="C84" s="1142"/>
      <c r="D84" s="1142"/>
      <c r="E84" s="1142"/>
      <c r="F84" s="1142"/>
      <c r="G84" s="1143"/>
      <c r="H84" s="1142"/>
      <c r="I84" s="1142"/>
      <c r="J84" s="1140"/>
      <c r="K84" s="2" t="s">
        <v>73</v>
      </c>
      <c r="L84" s="154" t="s">
        <v>74</v>
      </c>
      <c r="M84" s="113">
        <v>15000000</v>
      </c>
      <c r="N84" s="113">
        <v>15000000</v>
      </c>
      <c r="O84" s="271"/>
      <c r="P84" s="1143"/>
      <c r="Q84" s="352"/>
      <c r="R84" s="1142"/>
      <c r="S84" s="1142"/>
      <c r="T84" s="1140"/>
      <c r="U84" s="102"/>
      <c r="V84" s="2" t="s">
        <v>73</v>
      </c>
      <c r="W84" s="154" t="s">
        <v>74</v>
      </c>
      <c r="X84" s="158" t="e">
        <f>+#REF!</f>
        <v>#REF!</v>
      </c>
      <c r="Y84" s="149">
        <v>0</v>
      </c>
      <c r="Z84" s="149"/>
      <c r="AA84" s="151">
        <v>211</v>
      </c>
      <c r="AB84" s="157" t="e">
        <f>+#REF!-#REF!</f>
        <v>#REF!</v>
      </c>
      <c r="AC84" s="184" t="s">
        <v>3365</v>
      </c>
    </row>
    <row r="85" spans="1:29" ht="37.5" customHeight="1" x14ac:dyDescent="0.25">
      <c r="A85" s="1142"/>
      <c r="B85" s="1142"/>
      <c r="C85" s="1142"/>
      <c r="D85" s="1142"/>
      <c r="E85" s="1142"/>
      <c r="F85" s="1142"/>
      <c r="G85" s="1143"/>
      <c r="H85" s="1142"/>
      <c r="I85" s="1142"/>
      <c r="J85" s="1140"/>
      <c r="K85" s="2" t="s">
        <v>206</v>
      </c>
      <c r="L85" s="154" t="s">
        <v>3250</v>
      </c>
      <c r="M85" s="113"/>
      <c r="N85" s="113"/>
      <c r="O85" s="271"/>
      <c r="P85" s="1143"/>
      <c r="Q85" s="352"/>
      <c r="R85" s="1142"/>
      <c r="S85" s="1142"/>
      <c r="T85" s="1140"/>
      <c r="U85" s="102"/>
      <c r="V85" s="2" t="s">
        <v>206</v>
      </c>
      <c r="W85" s="154" t="s">
        <v>3250</v>
      </c>
      <c r="X85" s="158" t="e">
        <f>+#REF!</f>
        <v>#REF!</v>
      </c>
      <c r="Y85" s="149">
        <v>0</v>
      </c>
      <c r="Z85" s="149"/>
      <c r="AA85" s="151">
        <v>211</v>
      </c>
      <c r="AB85" s="157" t="e">
        <f>+#REF!-#REF!</f>
        <v>#REF!</v>
      </c>
      <c r="AC85" s="184" t="s">
        <v>3365</v>
      </c>
    </row>
    <row r="86" spans="1:29" ht="51" customHeight="1" x14ac:dyDescent="0.25">
      <c r="A86" s="1142"/>
      <c r="B86" s="1142"/>
      <c r="C86" s="1142"/>
      <c r="D86" s="1142"/>
      <c r="E86" s="1142"/>
      <c r="F86" s="1142"/>
      <c r="G86" s="1143"/>
      <c r="H86" s="1142"/>
      <c r="I86" s="1142"/>
      <c r="J86" s="1140"/>
      <c r="K86" s="2" t="s">
        <v>208</v>
      </c>
      <c r="L86" s="154" t="s">
        <v>3243</v>
      </c>
      <c r="M86" s="113"/>
      <c r="N86" s="113"/>
      <c r="O86" s="271"/>
      <c r="P86" s="1143"/>
      <c r="Q86" s="352"/>
      <c r="R86" s="1142"/>
      <c r="S86" s="1142"/>
      <c r="T86" s="1140"/>
      <c r="U86" s="102"/>
      <c r="V86" s="2" t="s">
        <v>208</v>
      </c>
      <c r="W86" s="154" t="s">
        <v>3243</v>
      </c>
      <c r="X86" s="158" t="e">
        <f>+#REF!</f>
        <v>#REF!</v>
      </c>
      <c r="Y86" s="149">
        <v>0</v>
      </c>
      <c r="Z86" s="149"/>
      <c r="AA86" s="151">
        <v>211</v>
      </c>
      <c r="AB86" s="157" t="e">
        <f>+#REF!-#REF!</f>
        <v>#REF!</v>
      </c>
      <c r="AC86" s="184" t="s">
        <v>3365</v>
      </c>
    </row>
    <row r="87" spans="1:29" ht="31.5" customHeight="1" x14ac:dyDescent="0.25">
      <c r="A87" s="1142"/>
      <c r="B87" s="1142"/>
      <c r="C87" s="1142"/>
      <c r="D87" s="1142"/>
      <c r="E87" s="1142"/>
      <c r="F87" s="1142"/>
      <c r="G87" s="1143"/>
      <c r="H87" s="1142"/>
      <c r="I87" s="1142"/>
      <c r="J87" s="1140"/>
      <c r="K87" s="2" t="s">
        <v>203</v>
      </c>
      <c r="L87" s="154" t="s">
        <v>3257</v>
      </c>
      <c r="M87" s="113"/>
      <c r="N87" s="113"/>
      <c r="O87" s="271"/>
      <c r="P87" s="1143"/>
      <c r="Q87" s="352"/>
      <c r="R87" s="1142"/>
      <c r="S87" s="1142"/>
      <c r="T87" s="1140"/>
      <c r="U87" s="102"/>
      <c r="V87" s="2" t="s">
        <v>203</v>
      </c>
      <c r="W87" s="154" t="s">
        <v>3257</v>
      </c>
      <c r="X87" s="158" t="e">
        <f>+#REF!</f>
        <v>#REF!</v>
      </c>
      <c r="Y87" s="149">
        <v>0</v>
      </c>
      <c r="Z87" s="149"/>
      <c r="AA87" s="151">
        <v>211</v>
      </c>
      <c r="AB87" s="157" t="e">
        <f>+#REF!-#REF!</f>
        <v>#REF!</v>
      </c>
      <c r="AC87" s="184" t="s">
        <v>3365</v>
      </c>
    </row>
    <row r="88" spans="1:29" ht="38.25" x14ac:dyDescent="0.25">
      <c r="A88" s="1142"/>
      <c r="B88" s="1142"/>
      <c r="C88" s="1142"/>
      <c r="D88" s="1142"/>
      <c r="E88" s="1142"/>
      <c r="F88" s="1142"/>
      <c r="G88" s="1143"/>
      <c r="H88" s="1142"/>
      <c r="I88" s="1142"/>
      <c r="J88" s="1140"/>
      <c r="K88" s="2" t="s">
        <v>210</v>
      </c>
      <c r="L88" s="154" t="s">
        <v>3248</v>
      </c>
      <c r="M88" s="113"/>
      <c r="N88" s="113"/>
      <c r="O88" s="271"/>
      <c r="P88" s="1143"/>
      <c r="Q88" s="352"/>
      <c r="R88" s="1142"/>
      <c r="S88" s="1142"/>
      <c r="T88" s="1140"/>
      <c r="U88" s="102"/>
      <c r="V88" s="2" t="s">
        <v>210</v>
      </c>
      <c r="W88" s="154" t="s">
        <v>3248</v>
      </c>
      <c r="X88" s="158" t="e">
        <f>+#REF!</f>
        <v>#REF!</v>
      </c>
      <c r="Y88" s="149">
        <v>0</v>
      </c>
      <c r="Z88" s="149"/>
      <c r="AA88" s="151">
        <v>211</v>
      </c>
      <c r="AB88" s="157" t="e">
        <f>+#REF!-#REF!</f>
        <v>#REF!</v>
      </c>
      <c r="AC88" s="184" t="s">
        <v>3365</v>
      </c>
    </row>
    <row r="89" spans="1:29" ht="41.25" customHeight="1" x14ac:dyDescent="0.25">
      <c r="A89" s="1142" t="s">
        <v>2814</v>
      </c>
      <c r="B89" s="1142" t="s">
        <v>3138</v>
      </c>
      <c r="C89" s="1139" t="s">
        <v>3030</v>
      </c>
      <c r="D89" s="1139" t="s">
        <v>3259</v>
      </c>
      <c r="E89" s="1139" t="s">
        <v>3032</v>
      </c>
      <c r="F89" s="1139" t="s">
        <v>3193</v>
      </c>
      <c r="G89" s="1233"/>
      <c r="H89" s="1139" t="s">
        <v>3052</v>
      </c>
      <c r="I89" s="1139" t="s">
        <v>3227</v>
      </c>
      <c r="J89" s="1142" t="s">
        <v>3461</v>
      </c>
      <c r="K89" s="2" t="s">
        <v>1652</v>
      </c>
      <c r="L89" s="154" t="s">
        <v>3253</v>
      </c>
      <c r="M89" s="113">
        <v>97700000</v>
      </c>
      <c r="N89" s="113">
        <v>56540745</v>
      </c>
      <c r="O89" s="271"/>
      <c r="P89" s="1233"/>
      <c r="Q89" s="352"/>
      <c r="R89" s="1139" t="s">
        <v>3052</v>
      </c>
      <c r="S89" s="1139" t="s">
        <v>3227</v>
      </c>
      <c r="T89" s="1142" t="s">
        <v>3462</v>
      </c>
      <c r="U89" s="102"/>
      <c r="V89" s="2" t="s">
        <v>1652</v>
      </c>
      <c r="W89" s="154" t="s">
        <v>3253</v>
      </c>
      <c r="X89" s="158" t="e">
        <f>+#REF!</f>
        <v>#REF!</v>
      </c>
      <c r="Y89" s="149">
        <v>0</v>
      </c>
      <c r="Z89" s="149"/>
      <c r="AA89" s="151">
        <v>211</v>
      </c>
      <c r="AB89" s="157" t="e">
        <f>+#REF!-#REF!</f>
        <v>#REF!</v>
      </c>
      <c r="AC89" s="184" t="s">
        <v>3369</v>
      </c>
    </row>
    <row r="90" spans="1:29" ht="39" customHeight="1" x14ac:dyDescent="0.25">
      <c r="A90" s="1142"/>
      <c r="B90" s="1142"/>
      <c r="C90" s="1140"/>
      <c r="D90" s="1140"/>
      <c r="E90" s="1140"/>
      <c r="F90" s="1140"/>
      <c r="G90" s="1234"/>
      <c r="H90" s="1140"/>
      <c r="I90" s="1140"/>
      <c r="J90" s="1142"/>
      <c r="K90" s="2" t="s">
        <v>3341</v>
      </c>
      <c r="L90" s="154" t="s">
        <v>3342</v>
      </c>
      <c r="M90" s="113">
        <v>300146151</v>
      </c>
      <c r="N90" s="113">
        <v>244968174</v>
      </c>
      <c r="O90" s="271"/>
      <c r="P90" s="1234"/>
      <c r="Q90" s="353"/>
      <c r="R90" s="1140"/>
      <c r="S90" s="1140"/>
      <c r="T90" s="1142"/>
      <c r="U90" s="102"/>
      <c r="V90" s="2" t="s">
        <v>3341</v>
      </c>
      <c r="W90" s="154" t="s">
        <v>3342</v>
      </c>
      <c r="X90" s="158" t="e">
        <f>+#REF!</f>
        <v>#REF!</v>
      </c>
      <c r="Y90" s="149">
        <v>0</v>
      </c>
      <c r="Z90" s="149"/>
      <c r="AA90" s="151">
        <v>211</v>
      </c>
      <c r="AB90" s="157"/>
      <c r="AC90" s="184" t="s">
        <v>3364</v>
      </c>
    </row>
    <row r="91" spans="1:29" ht="39" customHeight="1" x14ac:dyDescent="0.25">
      <c r="A91" s="1142"/>
      <c r="B91" s="1142"/>
      <c r="C91" s="1140"/>
      <c r="D91" s="1140"/>
      <c r="E91" s="1141"/>
      <c r="F91" s="1141"/>
      <c r="G91" s="1235"/>
      <c r="H91" s="1141"/>
      <c r="I91" s="1141"/>
      <c r="J91" s="1142"/>
      <c r="K91" s="2" t="s">
        <v>3412</v>
      </c>
      <c r="L91" s="154" t="s">
        <v>3413</v>
      </c>
      <c r="M91" s="113"/>
      <c r="N91" s="113"/>
      <c r="O91" s="250"/>
      <c r="P91" s="1235"/>
      <c r="Q91" s="253"/>
      <c r="R91" s="1141"/>
      <c r="S91" s="1141"/>
      <c r="T91" s="1142"/>
      <c r="U91" s="102"/>
      <c r="V91" s="2" t="s">
        <v>3412</v>
      </c>
      <c r="W91" s="154" t="s">
        <v>3413</v>
      </c>
      <c r="X91" s="158" t="e">
        <f>+#REF!</f>
        <v>#REF!</v>
      </c>
      <c r="Y91" s="149">
        <v>0</v>
      </c>
      <c r="Z91" s="149"/>
      <c r="AA91" s="199">
        <v>211</v>
      </c>
      <c r="AB91" s="232"/>
      <c r="AC91" s="184" t="s">
        <v>3365</v>
      </c>
    </row>
    <row r="92" spans="1:29" ht="92.25" customHeight="1" x14ac:dyDescent="0.25">
      <c r="A92" s="1142"/>
      <c r="B92" s="1142"/>
      <c r="C92" s="1141"/>
      <c r="D92" s="1141"/>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42" t="s">
        <v>3408</v>
      </c>
      <c r="B93" s="1142"/>
      <c r="C93" s="1142"/>
      <c r="D93" s="1142"/>
      <c r="E93" s="1142"/>
      <c r="F93" s="1142"/>
      <c r="G93" s="135">
        <f>SUM(G56:G92)</f>
        <v>7265000000</v>
      </c>
      <c r="H93" s="1181"/>
      <c r="I93" s="1196"/>
      <c r="J93" s="1196"/>
      <c r="K93" s="1181"/>
      <c r="L93" s="1196"/>
      <c r="M93" s="332">
        <f>SUM(M56:M92)</f>
        <v>7058962685</v>
      </c>
      <c r="N93" s="332">
        <f>SUM(N56:N92)</f>
        <v>1659830011</v>
      </c>
      <c r="O93" s="267"/>
      <c r="P93" s="135">
        <f>SUM(P56:P92)</f>
        <v>7025000000</v>
      </c>
      <c r="Q93" s="135">
        <f>SUM(Q56:Q92)</f>
        <v>7125000000</v>
      </c>
      <c r="R93" s="1181"/>
      <c r="S93" s="1196"/>
      <c r="T93" s="1196"/>
      <c r="U93" s="1214"/>
      <c r="V93" s="1181"/>
      <c r="W93" s="1196"/>
      <c r="X93" s="133" t="e">
        <f>SUM(X56:X92)</f>
        <v>#REF!</v>
      </c>
      <c r="Y93" s="133" t="e">
        <f>SUM(Y56:Y92)</f>
        <v>#REF!</v>
      </c>
      <c r="Z93" s="133"/>
      <c r="AA93" s="1142"/>
      <c r="AB93" s="1142"/>
      <c r="AC93" s="1142"/>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11"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13"/>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42" t="s">
        <v>3409</v>
      </c>
      <c r="B98" s="1142"/>
      <c r="C98" s="1142"/>
      <c r="D98" s="1142"/>
      <c r="E98" s="1142"/>
      <c r="F98" s="1142"/>
      <c r="G98" s="135">
        <f>SUM(G95:G97)</f>
        <v>65000000</v>
      </c>
      <c r="H98" s="1181"/>
      <c r="I98" s="1196"/>
      <c r="J98" s="1196"/>
      <c r="K98" s="1181"/>
      <c r="L98" s="1196"/>
      <c r="M98" s="341">
        <f>SUM(M95:M97)</f>
        <v>12798885</v>
      </c>
      <c r="N98" s="341">
        <f>SUM(N95:N97)</f>
        <v>11404021</v>
      </c>
      <c r="O98" s="267"/>
      <c r="P98" s="135">
        <f>SUM(P95:P97)</f>
        <v>65000000</v>
      </c>
      <c r="Q98" s="135"/>
      <c r="R98" s="1181"/>
      <c r="S98" s="1196"/>
      <c r="T98" s="1196"/>
      <c r="U98" s="1214"/>
      <c r="V98" s="1181"/>
      <c r="W98" s="1196"/>
      <c r="X98" s="133" t="e">
        <f>SUM(X95:X97)</f>
        <v>#REF!</v>
      </c>
      <c r="Y98" s="133">
        <f>SUM(Y95:Y97)</f>
        <v>61108759</v>
      </c>
      <c r="Z98" s="133"/>
      <c r="AA98" s="1142"/>
      <c r="AB98" s="1142"/>
      <c r="AC98" s="1142"/>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130"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132"/>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31"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32"/>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253"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253"/>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12"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12"/>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12"/>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12"/>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12"/>
    </row>
    <row r="111" spans="1:29" ht="25.5" x14ac:dyDescent="0.25">
      <c r="A111" s="1175" t="s">
        <v>2826</v>
      </c>
      <c r="B111" s="1202" t="s">
        <v>2827</v>
      </c>
      <c r="C111" s="1175" t="s">
        <v>2840</v>
      </c>
      <c r="D111" s="1202" t="s">
        <v>434</v>
      </c>
      <c r="E111" s="1175" t="s">
        <v>2870</v>
      </c>
      <c r="F111" s="1202" t="s">
        <v>3149</v>
      </c>
      <c r="G111" s="1188">
        <v>200000000</v>
      </c>
      <c r="H111" s="1139" t="s">
        <v>2876</v>
      </c>
      <c r="I111" s="1139" t="s">
        <v>3216</v>
      </c>
      <c r="J111" s="1219">
        <v>2</v>
      </c>
      <c r="K111" s="2" t="s">
        <v>78</v>
      </c>
      <c r="L111" s="154" t="s">
        <v>79</v>
      </c>
      <c r="M111" s="113"/>
      <c r="N111" s="113"/>
      <c r="O111" s="271"/>
      <c r="P111" s="1205">
        <v>200000000</v>
      </c>
      <c r="Q111" s="1158">
        <v>200000000</v>
      </c>
      <c r="R111" s="1139" t="s">
        <v>2876</v>
      </c>
      <c r="S111" s="1139" t="s">
        <v>3216</v>
      </c>
      <c r="T111" s="1139">
        <v>2</v>
      </c>
      <c r="U111" s="106">
        <v>0</v>
      </c>
      <c r="V111" s="2" t="s">
        <v>78</v>
      </c>
      <c r="W111" s="154" t="s">
        <v>79</v>
      </c>
      <c r="X111" s="158" t="e">
        <f>+#REF!</f>
        <v>#REF!</v>
      </c>
      <c r="Y111" s="149">
        <v>77177498</v>
      </c>
      <c r="Z111" s="149"/>
      <c r="AA111" s="151">
        <v>301</v>
      </c>
      <c r="AB111" s="157" t="e">
        <f>+#REF!-#REF!</f>
        <v>#REF!</v>
      </c>
      <c r="AC111" s="1212"/>
    </row>
    <row r="112" spans="1:29" ht="25.5" x14ac:dyDescent="0.25">
      <c r="A112" s="1131"/>
      <c r="B112" s="1203"/>
      <c r="C112" s="1131"/>
      <c r="D112" s="1203"/>
      <c r="E112" s="1131"/>
      <c r="F112" s="1203"/>
      <c r="G112" s="1189"/>
      <c r="H112" s="1140"/>
      <c r="I112" s="1140"/>
      <c r="J112" s="1220"/>
      <c r="K112" s="335" t="s">
        <v>127</v>
      </c>
      <c r="L112" s="171" t="s">
        <v>128</v>
      </c>
      <c r="M112" s="113">
        <v>8000000</v>
      </c>
      <c r="N112" s="113">
        <v>8000000</v>
      </c>
      <c r="O112" s="271"/>
      <c r="P112" s="1206"/>
      <c r="Q112" s="1159"/>
      <c r="R112" s="1140"/>
      <c r="S112" s="1140"/>
      <c r="T112" s="1140"/>
      <c r="U112" s="102"/>
      <c r="V112" s="254" t="s">
        <v>127</v>
      </c>
      <c r="W112" s="171" t="s">
        <v>128</v>
      </c>
      <c r="X112" s="158" t="e">
        <f>+#REF!</f>
        <v>#REF!</v>
      </c>
      <c r="Y112" s="149">
        <v>42059368</v>
      </c>
      <c r="Z112" s="149"/>
      <c r="AA112" s="199">
        <v>301</v>
      </c>
      <c r="AB112" s="232" t="e">
        <f>+#REF!-#REF!</f>
        <v>#REF!</v>
      </c>
      <c r="AC112" s="1212"/>
    </row>
    <row r="113" spans="1:29" ht="43.5" customHeight="1" x14ac:dyDescent="0.25">
      <c r="A113" s="1142" t="s">
        <v>3410</v>
      </c>
      <c r="B113" s="1142"/>
      <c r="C113" s="1142"/>
      <c r="D113" s="1142"/>
      <c r="E113" s="1142"/>
      <c r="F113" s="1142"/>
      <c r="G113" s="135">
        <f>SUM(G100:G112)</f>
        <v>1075000000</v>
      </c>
      <c r="H113" s="1181"/>
      <c r="I113" s="1196"/>
      <c r="J113" s="1196"/>
      <c r="K113" s="1181"/>
      <c r="L113" s="1196"/>
      <c r="M113" s="341">
        <f>SUM(M100:M112)</f>
        <v>517695517</v>
      </c>
      <c r="N113" s="341">
        <f>SUM(N100:N112)</f>
        <v>284219985</v>
      </c>
      <c r="O113" s="267"/>
      <c r="P113" s="135">
        <f>SUM(P100:P112)</f>
        <v>1200000000</v>
      </c>
      <c r="Q113" s="135"/>
      <c r="R113" s="1181"/>
      <c r="S113" s="1196"/>
      <c r="T113" s="1196"/>
      <c r="U113" s="1214"/>
      <c r="V113" s="1181" t="s">
        <v>3410</v>
      </c>
      <c r="W113" s="1196"/>
      <c r="X113" s="133" t="e">
        <f>SUM(X100:X112)</f>
        <v>#REF!</v>
      </c>
      <c r="Y113" s="133" t="e">
        <f>SUM(Y100:Y112)</f>
        <v>#REF!</v>
      </c>
      <c r="Z113" s="133"/>
      <c r="AA113" s="1142"/>
      <c r="AB113" s="1142"/>
      <c r="AC113" s="1142"/>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131" t="s">
        <v>2880</v>
      </c>
      <c r="B115" s="1131" t="s">
        <v>3215</v>
      </c>
      <c r="C115" s="1131" t="s">
        <v>2882</v>
      </c>
      <c r="D115" s="1131"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132"/>
      <c r="B116" s="1132"/>
      <c r="C116" s="1132"/>
      <c r="D116" s="1132"/>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42" t="s">
        <v>2880</v>
      </c>
      <c r="B119" s="1142" t="s">
        <v>3215</v>
      </c>
      <c r="C119" s="1142" t="s">
        <v>2892</v>
      </c>
      <c r="D119" s="1142" t="s">
        <v>3209</v>
      </c>
      <c r="E119" s="1142" t="s">
        <v>2901</v>
      </c>
      <c r="F119" s="1142" t="s">
        <v>3157</v>
      </c>
      <c r="G119" s="1143">
        <v>400000000</v>
      </c>
      <c r="H119" s="1144" t="s">
        <v>2909</v>
      </c>
      <c r="I119" s="1142" t="s">
        <v>3211</v>
      </c>
      <c r="J119" s="1142">
        <v>10</v>
      </c>
      <c r="K119" s="109" t="s">
        <v>132</v>
      </c>
      <c r="L119" s="154" t="s">
        <v>133</v>
      </c>
      <c r="M119" s="113"/>
      <c r="N119" s="113"/>
      <c r="O119" s="271"/>
      <c r="P119" s="1143">
        <v>400000000</v>
      </c>
      <c r="Q119" s="351">
        <v>400000000</v>
      </c>
      <c r="R119" s="1144" t="s">
        <v>2909</v>
      </c>
      <c r="S119" s="1142" t="s">
        <v>3211</v>
      </c>
      <c r="T119" s="1139">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42"/>
      <c r="B120" s="1142"/>
      <c r="C120" s="1142"/>
      <c r="D120" s="1142"/>
      <c r="E120" s="1142"/>
      <c r="F120" s="1142"/>
      <c r="G120" s="1143"/>
      <c r="H120" s="1144"/>
      <c r="I120" s="1142"/>
      <c r="J120" s="1142"/>
      <c r="K120" s="109" t="s">
        <v>139</v>
      </c>
      <c r="L120" s="154" t="s">
        <v>140</v>
      </c>
      <c r="M120" s="113"/>
      <c r="N120" s="113"/>
      <c r="O120" s="271"/>
      <c r="P120" s="1143"/>
      <c r="Q120" s="352"/>
      <c r="R120" s="1144"/>
      <c r="S120" s="1142"/>
      <c r="T120" s="1140"/>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42"/>
      <c r="B121" s="1142"/>
      <c r="C121" s="1142"/>
      <c r="D121" s="1142"/>
      <c r="E121" s="1142"/>
      <c r="F121" s="1142"/>
      <c r="G121" s="1143"/>
      <c r="H121" s="1144"/>
      <c r="I121" s="1142"/>
      <c r="J121" s="1142"/>
      <c r="K121" s="109" t="s">
        <v>151</v>
      </c>
      <c r="L121" s="154" t="s">
        <v>152</v>
      </c>
      <c r="M121" s="113"/>
      <c r="N121" s="113"/>
      <c r="O121" s="271"/>
      <c r="P121" s="1143"/>
      <c r="Q121" s="352"/>
      <c r="R121" s="1144"/>
      <c r="S121" s="1142"/>
      <c r="T121" s="1140"/>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42"/>
      <c r="B122" s="1142"/>
      <c r="C122" s="1142"/>
      <c r="D122" s="1142"/>
      <c r="E122" s="1142"/>
      <c r="F122" s="1142"/>
      <c r="G122" s="1143"/>
      <c r="H122" s="1144"/>
      <c r="I122" s="1142"/>
      <c r="J122" s="1142"/>
      <c r="K122" s="109" t="s">
        <v>161</v>
      </c>
      <c r="L122" s="154" t="s">
        <v>162</v>
      </c>
      <c r="M122" s="113"/>
      <c r="N122" s="113"/>
      <c r="O122" s="271"/>
      <c r="P122" s="1143"/>
      <c r="Q122" s="352"/>
      <c r="R122" s="1144"/>
      <c r="S122" s="1142"/>
      <c r="T122" s="1140"/>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42"/>
      <c r="B123" s="1142"/>
      <c r="C123" s="1142"/>
      <c r="D123" s="1142"/>
      <c r="E123" s="1142"/>
      <c r="F123" s="1142"/>
      <c r="G123" s="1143"/>
      <c r="H123" s="1144"/>
      <c r="I123" s="1142"/>
      <c r="J123" s="1142"/>
      <c r="K123" s="109" t="s">
        <v>169</v>
      </c>
      <c r="L123" s="154" t="s">
        <v>3214</v>
      </c>
      <c r="M123" s="113"/>
      <c r="N123" s="113"/>
      <c r="O123" s="271"/>
      <c r="P123" s="1143"/>
      <c r="Q123" s="352"/>
      <c r="R123" s="1144"/>
      <c r="S123" s="1142"/>
      <c r="T123" s="1140"/>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130" t="s">
        <v>2880</v>
      </c>
      <c r="B124" s="1130" t="s">
        <v>3215</v>
      </c>
      <c r="C124" s="1130" t="s">
        <v>2892</v>
      </c>
      <c r="D124" s="1130" t="s">
        <v>3209</v>
      </c>
      <c r="E124" s="1130" t="s">
        <v>2901</v>
      </c>
      <c r="F124" s="1130" t="s">
        <v>3157</v>
      </c>
      <c r="G124" s="1133"/>
      <c r="H124" s="1136" t="s">
        <v>2909</v>
      </c>
      <c r="I124" s="1139" t="s">
        <v>3211</v>
      </c>
      <c r="J124" s="1236"/>
      <c r="K124" s="2" t="s">
        <v>177</v>
      </c>
      <c r="L124" s="154" t="s">
        <v>3158</v>
      </c>
      <c r="M124" s="113">
        <v>35000000</v>
      </c>
      <c r="N124" s="113">
        <v>0</v>
      </c>
      <c r="O124" s="271"/>
      <c r="P124" s="1233"/>
      <c r="Q124" s="352"/>
      <c r="R124" s="1136" t="s">
        <v>2909</v>
      </c>
      <c r="S124" s="1139" t="s">
        <v>3211</v>
      </c>
      <c r="T124" s="1140"/>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131"/>
      <c r="B125" s="1131"/>
      <c r="C125" s="1131"/>
      <c r="D125" s="1131"/>
      <c r="E125" s="1131"/>
      <c r="F125" s="1131"/>
      <c r="G125" s="1134"/>
      <c r="H125" s="1137"/>
      <c r="I125" s="1140"/>
      <c r="J125" s="1184"/>
      <c r="K125" s="2" t="s">
        <v>185</v>
      </c>
      <c r="L125" s="154" t="s">
        <v>3212</v>
      </c>
      <c r="M125" s="113"/>
      <c r="N125" s="113"/>
      <c r="O125" s="271"/>
      <c r="P125" s="1234"/>
      <c r="Q125" s="352"/>
      <c r="R125" s="1137"/>
      <c r="S125" s="1140"/>
      <c r="T125" s="1140"/>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131"/>
      <c r="B126" s="1131"/>
      <c r="C126" s="1131"/>
      <c r="D126" s="1131"/>
      <c r="E126" s="1131"/>
      <c r="F126" s="1131"/>
      <c r="G126" s="1134"/>
      <c r="H126" s="1137"/>
      <c r="I126" s="1140"/>
      <c r="J126" s="1184"/>
      <c r="K126" s="2" t="s">
        <v>101</v>
      </c>
      <c r="L126" s="154" t="s">
        <v>102</v>
      </c>
      <c r="M126" s="113"/>
      <c r="N126" s="113"/>
      <c r="O126" s="271"/>
      <c r="P126" s="1234"/>
      <c r="Q126" s="352"/>
      <c r="R126" s="1137"/>
      <c r="S126" s="1140"/>
      <c r="T126" s="1140"/>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131"/>
      <c r="B127" s="1131"/>
      <c r="C127" s="1131"/>
      <c r="D127" s="1131"/>
      <c r="E127" s="1131"/>
      <c r="F127" s="1131"/>
      <c r="G127" s="1134"/>
      <c r="H127" s="1137"/>
      <c r="I127" s="1140"/>
      <c r="J127" s="1184"/>
      <c r="K127" s="2" t="s">
        <v>99</v>
      </c>
      <c r="L127" s="154" t="s">
        <v>3213</v>
      </c>
      <c r="M127" s="113"/>
      <c r="N127" s="113"/>
      <c r="O127" s="271"/>
      <c r="P127" s="1234"/>
      <c r="Q127" s="352"/>
      <c r="R127" s="1137"/>
      <c r="S127" s="1140"/>
      <c r="T127" s="1140"/>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132"/>
      <c r="B128" s="1132"/>
      <c r="C128" s="1132"/>
      <c r="D128" s="1132"/>
      <c r="E128" s="1132"/>
      <c r="F128" s="1132"/>
      <c r="G128" s="1135"/>
      <c r="H128" s="1138"/>
      <c r="I128" s="1141"/>
      <c r="J128" s="1237"/>
      <c r="K128" s="2" t="s">
        <v>103</v>
      </c>
      <c r="L128" s="154" t="s">
        <v>104</v>
      </c>
      <c r="M128" s="113"/>
      <c r="N128" s="113"/>
      <c r="O128" s="271"/>
      <c r="P128" s="1235"/>
      <c r="Q128" s="348"/>
      <c r="R128" s="1138"/>
      <c r="S128" s="1141"/>
      <c r="T128" s="1141"/>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175" t="s">
        <v>2880</v>
      </c>
      <c r="B131" s="1202" t="s">
        <v>3215</v>
      </c>
      <c r="C131" s="1175" t="s">
        <v>2892</v>
      </c>
      <c r="D131" s="1202" t="s">
        <v>3209</v>
      </c>
      <c r="E131" s="1175" t="s">
        <v>2894</v>
      </c>
      <c r="F131" s="1202" t="s">
        <v>3263</v>
      </c>
      <c r="G131" s="1188">
        <v>600000000</v>
      </c>
      <c r="H131" s="1144" t="s">
        <v>2896</v>
      </c>
      <c r="I131" s="1142" t="s">
        <v>3343</v>
      </c>
      <c r="J131" s="1142">
        <v>50</v>
      </c>
      <c r="K131" s="2" t="s">
        <v>39</v>
      </c>
      <c r="L131" s="154" t="s">
        <v>40</v>
      </c>
      <c r="M131" s="113">
        <v>153569675</v>
      </c>
      <c r="N131" s="113">
        <v>144720628</v>
      </c>
      <c r="O131" s="271"/>
      <c r="P131" s="1205">
        <v>1000000000</v>
      </c>
      <c r="Q131" s="1208">
        <v>1000000000</v>
      </c>
      <c r="R131" s="1144" t="s">
        <v>2896</v>
      </c>
      <c r="S131" s="1142" t="s">
        <v>3343</v>
      </c>
      <c r="T131" s="1142">
        <v>50</v>
      </c>
      <c r="U131" s="106">
        <v>0</v>
      </c>
      <c r="V131" s="2" t="s">
        <v>39</v>
      </c>
      <c r="W131" s="154" t="s">
        <v>40</v>
      </c>
      <c r="X131" s="167" t="e">
        <f>+#REF!</f>
        <v>#REF!</v>
      </c>
      <c r="Y131" s="149">
        <v>115104744</v>
      </c>
      <c r="Z131" s="149"/>
      <c r="AA131" s="151">
        <v>211</v>
      </c>
      <c r="AB131" s="157" t="e">
        <f>+#REF!-#REF!</f>
        <v>#REF!</v>
      </c>
      <c r="AC131" s="1211" t="s">
        <v>3375</v>
      </c>
    </row>
    <row r="132" spans="1:29" ht="25.5" x14ac:dyDescent="0.25">
      <c r="A132" s="1131"/>
      <c r="B132" s="1203"/>
      <c r="C132" s="1131"/>
      <c r="D132" s="1203"/>
      <c r="E132" s="1131"/>
      <c r="F132" s="1203"/>
      <c r="G132" s="1204"/>
      <c r="H132" s="1144"/>
      <c r="I132" s="1142"/>
      <c r="J132" s="1142"/>
      <c r="K132" s="2" t="s">
        <v>33</v>
      </c>
      <c r="L132" s="154" t="s">
        <v>3152</v>
      </c>
      <c r="M132" s="113">
        <v>450996000</v>
      </c>
      <c r="N132" s="113">
        <v>261980256</v>
      </c>
      <c r="O132" s="271"/>
      <c r="P132" s="1207"/>
      <c r="Q132" s="1210"/>
      <c r="R132" s="1144"/>
      <c r="S132" s="1142"/>
      <c r="T132" s="1142"/>
      <c r="U132" s="102"/>
      <c r="V132" s="2" t="s">
        <v>33</v>
      </c>
      <c r="W132" s="154" t="s">
        <v>3152</v>
      </c>
      <c r="X132" s="167" t="e">
        <f>+#REF!</f>
        <v>#REF!</v>
      </c>
      <c r="Y132" s="149">
        <v>0</v>
      </c>
      <c r="Z132" s="149"/>
      <c r="AA132" s="151">
        <v>211</v>
      </c>
      <c r="AB132" s="157" t="e">
        <f>+#REF!-#REF!</f>
        <v>#REF!</v>
      </c>
      <c r="AC132" s="1212"/>
    </row>
    <row r="133" spans="1:29" ht="38.25" x14ac:dyDescent="0.25">
      <c r="A133" s="1132"/>
      <c r="B133" s="1227"/>
      <c r="C133" s="1132"/>
      <c r="D133" s="1227"/>
      <c r="E133" s="1132"/>
      <c r="F133" s="1227"/>
      <c r="G133" s="1228"/>
      <c r="H133" s="1144"/>
      <c r="I133" s="1142"/>
      <c r="J133" s="1142"/>
      <c r="K133" s="335" t="s">
        <v>35</v>
      </c>
      <c r="L133" s="171" t="s">
        <v>3151</v>
      </c>
      <c r="M133" s="113"/>
      <c r="N133" s="113"/>
      <c r="O133" s="271"/>
      <c r="P133" s="1229"/>
      <c r="Q133" s="1230"/>
      <c r="R133" s="1144"/>
      <c r="S133" s="1142"/>
      <c r="T133" s="1142"/>
      <c r="U133" s="103"/>
      <c r="V133" s="254" t="s">
        <v>35</v>
      </c>
      <c r="W133" s="171" t="s">
        <v>3151</v>
      </c>
      <c r="X133" s="167" t="e">
        <f>+#REF!</f>
        <v>#REF!</v>
      </c>
      <c r="Y133" s="149">
        <v>23418092</v>
      </c>
      <c r="Z133" s="149"/>
      <c r="AA133" s="199">
        <v>211</v>
      </c>
      <c r="AB133" s="232" t="e">
        <f>+#REF!-#REF!</f>
        <v>#REF!</v>
      </c>
      <c r="AC133" s="1212"/>
    </row>
    <row r="134" spans="1:29" ht="32.25" customHeight="1" x14ac:dyDescent="0.25">
      <c r="A134" s="1142" t="s">
        <v>3411</v>
      </c>
      <c r="B134" s="1142"/>
      <c r="C134" s="1142"/>
      <c r="D134" s="1142"/>
      <c r="E134" s="1142"/>
      <c r="F134" s="1142"/>
      <c r="G134" s="135">
        <f>SUM(G115:G133)</f>
        <v>1255000000</v>
      </c>
      <c r="H134" s="1181"/>
      <c r="I134" s="1196"/>
      <c r="J134" s="1196"/>
      <c r="K134" s="1181"/>
      <c r="L134" s="1196"/>
      <c r="M134" s="341">
        <f>SUM(M115:M133)</f>
        <v>656242322</v>
      </c>
      <c r="N134" s="341">
        <f>SUM(N115:N133)</f>
        <v>422930468</v>
      </c>
      <c r="O134" s="267"/>
      <c r="P134" s="135">
        <f>SUM(P115:P133)</f>
        <v>1835000000</v>
      </c>
      <c r="Q134" s="135"/>
      <c r="R134" s="1181"/>
      <c r="S134" s="1196"/>
      <c r="T134" s="1196"/>
      <c r="U134" s="1214"/>
      <c r="V134" s="1181"/>
      <c r="W134" s="1196"/>
      <c r="X134" s="133" t="e">
        <f>SUM(X115:X133)</f>
        <v>#REF!</v>
      </c>
      <c r="Y134" s="133" t="e">
        <f>SUM(Y115:Y133)</f>
        <v>#REF!</v>
      </c>
      <c r="Z134" s="133"/>
      <c r="AA134" s="1142"/>
      <c r="AB134" s="1142"/>
      <c r="AC134" s="1142"/>
    </row>
    <row r="135" spans="1:29" ht="20.25" customHeight="1" x14ac:dyDescent="0.25">
      <c r="A135" s="1251"/>
      <c r="B135" s="1251"/>
      <c r="C135" s="1251"/>
      <c r="D135" s="1251"/>
      <c r="E135" s="1251"/>
      <c r="F135" s="1251"/>
      <c r="G135" s="281"/>
      <c r="H135" s="1252"/>
      <c r="I135" s="1252"/>
      <c r="J135" s="1252"/>
      <c r="K135" s="279"/>
      <c r="L135" s="279"/>
      <c r="M135" s="279"/>
      <c r="N135" s="279"/>
      <c r="O135" s="279"/>
      <c r="P135" s="281"/>
      <c r="Q135" s="281"/>
      <c r="R135" s="1252"/>
      <c r="S135" s="1252"/>
      <c r="T135" s="1252"/>
      <c r="U135" s="280"/>
      <c r="V135" s="1251"/>
      <c r="W135" s="1251"/>
      <c r="X135" s="1251"/>
      <c r="Y135" s="1251"/>
      <c r="Z135" s="1251"/>
      <c r="AA135" s="1251"/>
      <c r="AB135" s="282"/>
      <c r="AC135" s="282"/>
    </row>
    <row r="136" spans="1:29" ht="15" customHeight="1" x14ac:dyDescent="0.25">
      <c r="A136" s="1142" t="s">
        <v>622</v>
      </c>
      <c r="B136" s="1142"/>
      <c r="C136" s="1142"/>
      <c r="D136" s="1142"/>
      <c r="E136" s="1142"/>
      <c r="F136" s="1142"/>
      <c r="G136" s="135">
        <f>+G134+G113+G98+G93+G54+G21+G9</f>
        <v>13293000000</v>
      </c>
      <c r="H136" s="1181"/>
      <c r="I136" s="1196"/>
      <c r="J136" s="1196"/>
      <c r="K136" s="1181"/>
      <c r="L136" s="1196"/>
      <c r="M136" s="133"/>
      <c r="N136" s="133"/>
      <c r="O136" s="267"/>
      <c r="P136" s="341">
        <f>+P134+P113+P98+P93+P54+P21+P9</f>
        <v>14034000000</v>
      </c>
      <c r="Q136" s="135">
        <f>SUM(Q4:Q133)</f>
        <v>23079000000</v>
      </c>
      <c r="R136" s="1181"/>
      <c r="S136" s="1196"/>
      <c r="T136" s="1196"/>
      <c r="U136" s="1214"/>
      <c r="V136" s="1181" t="s">
        <v>622</v>
      </c>
      <c r="W136" s="1196"/>
      <c r="X136" s="341" t="e">
        <f>+X134+X113+X98+X93+X54+X21+X9</f>
        <v>#REF!</v>
      </c>
      <c r="Y136" s="341" t="e">
        <f>+Y134+Y113+Y98+Y93+Y54+Y21+Y9</f>
        <v>#REF!</v>
      </c>
      <c r="Z136" s="133"/>
      <c r="AA136" s="1142"/>
      <c r="AB136" s="1142" t="e">
        <f>+#REF!-#REF!</f>
        <v>#REF!</v>
      </c>
      <c r="AC136" s="1142"/>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24" t="s">
        <v>3302</v>
      </c>
      <c r="B138" s="1225"/>
      <c r="C138" s="1225"/>
      <c r="D138" s="1225"/>
      <c r="E138" s="1225"/>
      <c r="F138" s="1226"/>
      <c r="G138" s="133">
        <f>SUMIF($AA$4:$AA$133,"111",$G$4:$G$133)</f>
        <v>4710000000</v>
      </c>
      <c r="H138" s="178"/>
      <c r="I138" s="178"/>
      <c r="J138" s="178"/>
      <c r="K138" s="178"/>
      <c r="L138" s="178"/>
      <c r="M138" s="178"/>
      <c r="N138" s="178"/>
      <c r="O138" s="178"/>
      <c r="P138" s="178">
        <f>SUMIF($AA$4:$AA$133,"111",$P$4:$P$133)</f>
        <v>3690000000</v>
      </c>
      <c r="Q138" s="133">
        <f>SUMIF($AA$4:$AA$133,"111",$Q$4:$Q$133)</f>
        <v>3690000000</v>
      </c>
      <c r="R138" s="1224" t="s">
        <v>3302</v>
      </c>
      <c r="S138" s="1225"/>
      <c r="T138" s="1225"/>
      <c r="U138" s="1225"/>
      <c r="V138" s="1225"/>
      <c r="W138" s="1226"/>
      <c r="X138" s="133" t="e">
        <f>SUMIF($AA$4:$AA$133,"111",$X$4:$X$133)</f>
        <v>#REF!</v>
      </c>
      <c r="Y138" s="133" t="e">
        <f>SUMIF($AA$4:$AA$133,"111",$Y$4:$Y$133)</f>
        <v>#REF!</v>
      </c>
      <c r="Z138" s="133"/>
      <c r="AA138" s="264">
        <v>111</v>
      </c>
      <c r="AB138" s="133" t="e">
        <f>SUMIF($AA$4:$AA$133,"111",$AB$4:$AB$133)</f>
        <v>#REF!</v>
      </c>
      <c r="AC138" s="133"/>
    </row>
    <row r="139" spans="1:29" ht="29.25" customHeight="1" x14ac:dyDescent="0.25">
      <c r="A139" s="1224" t="s">
        <v>3303</v>
      </c>
      <c r="B139" s="1225"/>
      <c r="C139" s="1225"/>
      <c r="D139" s="1225"/>
      <c r="E139" s="1225"/>
      <c r="F139" s="1226"/>
      <c r="G139" s="133">
        <f>SUMIF($AA$4:$AA$133,"211",$G$4:$G$133)</f>
        <v>3650000000</v>
      </c>
      <c r="H139" s="178"/>
      <c r="I139" s="178"/>
      <c r="J139" s="178"/>
      <c r="K139" s="178"/>
      <c r="L139" s="178"/>
      <c r="M139" s="178"/>
      <c r="N139" s="178"/>
      <c r="O139" s="178"/>
      <c r="P139" s="178">
        <f>SUMIF($AA$4:$AA$133,"211",$P$4:$P$133)</f>
        <v>4830000000</v>
      </c>
      <c r="Q139" s="133">
        <f>SUMIF($AA$4:$AA$133,"211",$Q$4:$Q$133)</f>
        <v>4930000000</v>
      </c>
      <c r="R139" s="1224" t="s">
        <v>3303</v>
      </c>
      <c r="S139" s="1225"/>
      <c r="T139" s="1225"/>
      <c r="U139" s="1225"/>
      <c r="V139" s="1225"/>
      <c r="W139" s="1226"/>
      <c r="X139" s="133" t="e">
        <f>SUMIF($AA$4:$AA$133,"211",$X$4:$X$133)</f>
        <v>#REF!</v>
      </c>
      <c r="Y139" s="133" t="e">
        <f>SUMIF($AA$4:$AA$133,"211",$Y$4:$Y$133)</f>
        <v>#REF!</v>
      </c>
      <c r="Z139" s="133"/>
      <c r="AA139" s="264">
        <v>211</v>
      </c>
      <c r="AB139" s="133" t="e">
        <f>SUMIF($AA$4:$AA$133,"211",$AB$4:$AB$133)</f>
        <v>#REF!</v>
      </c>
      <c r="AC139" s="133"/>
    </row>
    <row r="140" spans="1:29" ht="30" customHeight="1" x14ac:dyDescent="0.25">
      <c r="A140" s="1224" t="s">
        <v>3304</v>
      </c>
      <c r="B140" s="1225"/>
      <c r="C140" s="1225"/>
      <c r="D140" s="1225"/>
      <c r="E140" s="1225"/>
      <c r="F140" s="1226"/>
      <c r="G140" s="133">
        <f>SUMIF($AA$4:$AA$133,"310",$G$4:$G$133)</f>
        <v>1210000000</v>
      </c>
      <c r="H140" s="178"/>
      <c r="I140" s="178"/>
      <c r="J140" s="178"/>
      <c r="K140" s="178"/>
      <c r="L140" s="178"/>
      <c r="M140" s="178"/>
      <c r="N140" s="178"/>
      <c r="O140" s="178"/>
      <c r="P140" s="178">
        <f>SUMIF($AA$4:$AA$133,"310",$P$4:$P$133)</f>
        <v>1310000000</v>
      </c>
      <c r="Q140" s="133">
        <f>SUMIF($AA$4:$AA$133,"310",$Q$4:$Q$133)</f>
        <v>1310000000</v>
      </c>
      <c r="R140" s="1224" t="s">
        <v>3304</v>
      </c>
      <c r="S140" s="1225"/>
      <c r="T140" s="1225"/>
      <c r="U140" s="1225"/>
      <c r="V140" s="1225"/>
      <c r="W140" s="1226"/>
      <c r="X140" s="133" t="e">
        <f>SUMIF($AA$4:$AA$133,"310",$X$4:$X$133)</f>
        <v>#REF!</v>
      </c>
      <c r="Y140" s="133" t="e">
        <f>SUMIF($AA$4:$AA$133,"310",$Y$4:$Y$133)</f>
        <v>#REF!</v>
      </c>
      <c r="Z140" s="133"/>
      <c r="AA140" s="264">
        <v>310</v>
      </c>
      <c r="AB140" s="133" t="e">
        <f>SUMIF($AA$4:$AA$133,"310",$AB$4:$AB$133)</f>
        <v>#REF!</v>
      </c>
      <c r="AC140" s="133"/>
    </row>
    <row r="141" spans="1:29" x14ac:dyDescent="0.25">
      <c r="A141" s="1221" t="s">
        <v>443</v>
      </c>
      <c r="B141" s="1222"/>
      <c r="C141" s="1222"/>
      <c r="D141" s="1222"/>
      <c r="E141" s="1222"/>
      <c r="F141" s="1223"/>
      <c r="G141" s="133">
        <f>SUMIF($AA$4:$AA$133,"410",$G$4:$G$133)</f>
        <v>1658000000</v>
      </c>
      <c r="H141" s="178"/>
      <c r="I141" s="178"/>
      <c r="J141" s="178"/>
      <c r="K141" s="178"/>
      <c r="L141" s="178"/>
      <c r="M141" s="178"/>
      <c r="N141" s="178"/>
      <c r="O141" s="178"/>
      <c r="P141" s="178">
        <f>SUMIF($AA$4:$AA$133,"410",$P$4:$P$133)</f>
        <v>1823000000</v>
      </c>
      <c r="Q141" s="133">
        <f>SUMIF($AA$4:$AA$133,"410",$Q$4:$Q$133)</f>
        <v>1823000000</v>
      </c>
      <c r="R141" s="1221" t="s">
        <v>443</v>
      </c>
      <c r="S141" s="1222"/>
      <c r="T141" s="1222"/>
      <c r="U141" s="1222"/>
      <c r="V141" s="1222"/>
      <c r="W141" s="1223"/>
      <c r="X141" s="133" t="e">
        <f>SUMIF($AA$4:$AA$133,"410",$X$4:$X$133)</f>
        <v>#REF!</v>
      </c>
      <c r="Y141" s="133" t="e">
        <f>SUMIF($AA$4:$AA$133,"410",$Y$4:$Y$133)</f>
        <v>#REF!</v>
      </c>
      <c r="Z141" s="133"/>
      <c r="AA141" s="264">
        <v>410</v>
      </c>
      <c r="AB141" s="133" t="e">
        <f>SUMIF($AA$4:$AA$133,"410",$AB$4:$AB$133)</f>
        <v>#REF!</v>
      </c>
      <c r="AC141" s="133"/>
    </row>
    <row r="142" spans="1:29" x14ac:dyDescent="0.25">
      <c r="A142" s="1221" t="s">
        <v>3305</v>
      </c>
      <c r="B142" s="1222"/>
      <c r="C142" s="1222"/>
      <c r="D142" s="1222"/>
      <c r="E142" s="1222"/>
      <c r="F142" s="1223"/>
      <c r="G142" s="133">
        <f>SUMIF($AA$4:$AA$133,"510",$G$4:$G$133)</f>
        <v>870000000</v>
      </c>
      <c r="H142" s="178"/>
      <c r="I142" s="178"/>
      <c r="J142" s="178"/>
      <c r="K142" s="178"/>
      <c r="L142" s="178"/>
      <c r="M142" s="178"/>
      <c r="N142" s="178"/>
      <c r="O142" s="178"/>
      <c r="P142" s="178">
        <f>SUMIF($AA$4:$AA$133,"510",$P$4:$P$133)</f>
        <v>1041000000</v>
      </c>
      <c r="Q142" s="133">
        <f>SUMIF($AA$4:$AA$133,"510",$Q$4:$Q$133)</f>
        <v>1191000000</v>
      </c>
      <c r="R142" s="1221" t="s">
        <v>3305</v>
      </c>
      <c r="S142" s="1222"/>
      <c r="T142" s="1222"/>
      <c r="U142" s="1222"/>
      <c r="V142" s="1222"/>
      <c r="W142" s="1223"/>
      <c r="X142" s="133" t="e">
        <f>SUMIF($AA$4:$AA$133,"510",$X$4:$X$133)</f>
        <v>#REF!</v>
      </c>
      <c r="Y142" s="133" t="e">
        <f>SUMIF($AA$4:$AA$133,"510",$Y$4:$Y$133)</f>
        <v>#REF!</v>
      </c>
      <c r="Z142" s="133"/>
      <c r="AA142" s="264">
        <v>510</v>
      </c>
      <c r="AB142" s="133" t="e">
        <f>SUMIF($AA$4:$AA$133,"510",$AB$4:$AB$133)</f>
        <v>#REF!</v>
      </c>
      <c r="AC142" s="133"/>
    </row>
    <row r="143" spans="1:29" x14ac:dyDescent="0.25">
      <c r="A143" s="1221" t="s">
        <v>3306</v>
      </c>
      <c r="B143" s="1222"/>
      <c r="C143" s="1222"/>
      <c r="D143" s="1222"/>
      <c r="E143" s="1222"/>
      <c r="F143" s="1223"/>
      <c r="G143" s="133">
        <f>SUMIF($AA$4:$AA$133,"520",$G$4:$G$133)</f>
        <v>285000000</v>
      </c>
      <c r="H143" s="178"/>
      <c r="I143" s="178"/>
      <c r="J143" s="178"/>
      <c r="K143" s="178"/>
      <c r="L143" s="178"/>
      <c r="M143" s="178"/>
      <c r="N143" s="178"/>
      <c r="O143" s="178"/>
      <c r="P143" s="178">
        <f>SUMIF($AA$4:$AA$133,"520",$P$4:$P$133)</f>
        <v>305000000</v>
      </c>
      <c r="Q143" s="133">
        <f>SUMIF($AA$4:$AA$133,"520",$Q$4:$Q$133)</f>
        <v>305000000</v>
      </c>
      <c r="R143" s="1221" t="s">
        <v>3306</v>
      </c>
      <c r="S143" s="1222"/>
      <c r="T143" s="1222"/>
      <c r="U143" s="1222"/>
      <c r="V143" s="1222"/>
      <c r="W143" s="1223"/>
      <c r="X143" s="133" t="e">
        <f>SUMIF($AA$4:$AA$133,"520",$X$4:$X$133)</f>
        <v>#REF!</v>
      </c>
      <c r="Y143" s="133" t="e">
        <f>SUMIF($AA$4:$AA$133,"520",$Y$4:$Y$133)</f>
        <v>#REF!</v>
      </c>
      <c r="Z143" s="133"/>
      <c r="AA143" s="264">
        <v>520</v>
      </c>
      <c r="AB143" s="133" t="e">
        <f>SUMIF($AA$4:$AA$133,"520",$AB$4:$AB$133)</f>
        <v>#REF!</v>
      </c>
      <c r="AC143" s="133"/>
    </row>
    <row r="144" spans="1:29" x14ac:dyDescent="0.25">
      <c r="A144" s="1221" t="s">
        <v>3308</v>
      </c>
      <c r="B144" s="1222"/>
      <c r="C144" s="1222"/>
      <c r="D144" s="1222"/>
      <c r="E144" s="1222"/>
      <c r="F144" s="1223"/>
      <c r="G144" s="3">
        <f>SUM(G138:G143)</f>
        <v>12383000000</v>
      </c>
      <c r="H144" s="179"/>
      <c r="I144" s="179"/>
      <c r="J144" s="179"/>
      <c r="K144" s="179"/>
      <c r="L144" s="179"/>
      <c r="M144" s="179"/>
      <c r="N144" s="179"/>
      <c r="O144" s="179"/>
      <c r="P144" s="179">
        <f>SUM(P138:P143)</f>
        <v>12999000000</v>
      </c>
      <c r="Q144" s="3">
        <f>SUM(Q138:Q143)</f>
        <v>13249000000</v>
      </c>
      <c r="R144" s="1221" t="s">
        <v>3308</v>
      </c>
      <c r="S144" s="1222"/>
      <c r="T144" s="1222"/>
      <c r="U144" s="1222"/>
      <c r="V144" s="1222"/>
      <c r="W144" s="1223"/>
      <c r="X144" s="3" t="e">
        <f>SUM(X138:X143)</f>
        <v>#REF!</v>
      </c>
      <c r="Y144" s="3" t="e">
        <f>SUM(Y138:Y143)</f>
        <v>#REF!</v>
      </c>
      <c r="Z144" s="3"/>
      <c r="AA144" s="4"/>
      <c r="AB144" s="3" t="e">
        <f>SUM(AB138:AB143)</f>
        <v>#REF!</v>
      </c>
      <c r="AC144" s="3"/>
    </row>
    <row r="145" spans="1:29" x14ac:dyDescent="0.25">
      <c r="A145" s="1221" t="s">
        <v>3307</v>
      </c>
      <c r="B145" s="1222"/>
      <c r="C145" s="1222"/>
      <c r="D145" s="1222"/>
      <c r="E145" s="1222"/>
      <c r="F145" s="1223"/>
      <c r="G145" s="133">
        <f>SUMIF($AA$4:$AA$133,"301",$G$4:$G$133)</f>
        <v>910000000</v>
      </c>
      <c r="H145" s="178"/>
      <c r="I145" s="178"/>
      <c r="J145" s="178"/>
      <c r="K145" s="178"/>
      <c r="L145" s="178"/>
      <c r="M145" s="178"/>
      <c r="N145" s="178"/>
      <c r="O145" s="178"/>
      <c r="P145" s="178">
        <f>SUMIF($AA$4:$AA$133,"301",$P$4:$P$133)</f>
        <v>1035000000</v>
      </c>
      <c r="Q145" s="133">
        <f>SUMIF($AA$4:$AA$133,"301",$Q$4:$Q$133)</f>
        <v>1035000000</v>
      </c>
      <c r="R145" s="1221" t="s">
        <v>3307</v>
      </c>
      <c r="S145" s="1222"/>
      <c r="T145" s="1222"/>
      <c r="U145" s="1222"/>
      <c r="V145" s="1222"/>
      <c r="W145" s="1223"/>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H67:H88"/>
    <mergeCell ref="I67:I88"/>
    <mergeCell ref="J67:J88"/>
    <mergeCell ref="F63:F66"/>
    <mergeCell ref="G63:G66"/>
    <mergeCell ref="A63:A66"/>
    <mergeCell ref="B63:B66"/>
    <mergeCell ref="C63:C66"/>
    <mergeCell ref="D63:D66"/>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A131:A133"/>
    <mergeCell ref="B131:B133"/>
    <mergeCell ref="C131:C133"/>
    <mergeCell ref="D131:D133"/>
    <mergeCell ref="E131:E133"/>
    <mergeCell ref="F131:F133"/>
    <mergeCell ref="G131:G133"/>
    <mergeCell ref="P131:P133"/>
    <mergeCell ref="Q131:Q133"/>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S63:S66"/>
    <mergeCell ref="A60:A62"/>
    <mergeCell ref="B60:B62"/>
    <mergeCell ref="C60:C62"/>
    <mergeCell ref="D60:D62"/>
    <mergeCell ref="E60:E62"/>
    <mergeCell ref="F60:F62"/>
    <mergeCell ref="G60:G62"/>
    <mergeCell ref="P60:P62"/>
    <mergeCell ref="H60:H62"/>
    <mergeCell ref="H63:H66"/>
    <mergeCell ref="I63:I66"/>
    <mergeCell ref="J63:J66"/>
    <mergeCell ref="AC60:AC61"/>
    <mergeCell ref="G56:G58"/>
    <mergeCell ref="P56:P58"/>
    <mergeCell ref="Q56:Q58"/>
    <mergeCell ref="R56:R58"/>
    <mergeCell ref="S56:S58"/>
    <mergeCell ref="T56:T58"/>
    <mergeCell ref="Q60:Q62"/>
    <mergeCell ref="R60:R62"/>
    <mergeCell ref="J43:J46"/>
    <mergeCell ref="P43:P46"/>
    <mergeCell ref="R43:R46"/>
    <mergeCell ref="S43:S46"/>
    <mergeCell ref="T43:T46"/>
    <mergeCell ref="H54:J54"/>
    <mergeCell ref="H56:H58"/>
    <mergeCell ref="I56:I58"/>
    <mergeCell ref="J56:J58"/>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J33:J39"/>
    <mergeCell ref="A23:A26"/>
    <mergeCell ref="B23:B26"/>
    <mergeCell ref="C23:C26"/>
    <mergeCell ref="D23:D26"/>
    <mergeCell ref="E23:E24"/>
    <mergeCell ref="F23:F24"/>
    <mergeCell ref="AC23:AC25"/>
    <mergeCell ref="H21:J21"/>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C4:C8"/>
    <mergeCell ref="D4:D8"/>
    <mergeCell ref="E6:E8"/>
    <mergeCell ref="F6:F8"/>
    <mergeCell ref="G6:G8"/>
    <mergeCell ref="H9:J9"/>
    <mergeCell ref="P2:P3"/>
    <mergeCell ref="H2:J2"/>
    <mergeCell ref="H6:H8"/>
    <mergeCell ref="I6:I8"/>
    <mergeCell ref="J6:J8"/>
    <mergeCell ref="A9:F9"/>
    <mergeCell ref="Q2:Q3"/>
    <mergeCell ref="R2:U2"/>
    <mergeCell ref="V2:X2"/>
    <mergeCell ref="AC1:AC3"/>
    <mergeCell ref="AB2:AB3"/>
    <mergeCell ref="P6:P8"/>
    <mergeCell ref="Q6:Q8"/>
    <mergeCell ref="R6:R8"/>
    <mergeCell ref="S6:S8"/>
    <mergeCell ref="T6:T8"/>
    <mergeCell ref="Y2:Z2"/>
    <mergeCell ref="V1:Z1"/>
    <mergeCell ref="AA1:AA3"/>
    <mergeCell ref="P1:T1"/>
    <mergeCell ref="A119:A123"/>
    <mergeCell ref="B119:B123"/>
    <mergeCell ref="C119:C123"/>
    <mergeCell ref="D119:D123"/>
    <mergeCell ref="E119:E123"/>
    <mergeCell ref="F119:F123"/>
    <mergeCell ref="G119:G123"/>
    <mergeCell ref="H119:H123"/>
    <mergeCell ref="I119:I123"/>
    <mergeCell ref="A124:A128"/>
    <mergeCell ref="B124:B128"/>
    <mergeCell ref="C124:C128"/>
    <mergeCell ref="D124:D128"/>
    <mergeCell ref="E124:E128"/>
    <mergeCell ref="F124:F128"/>
    <mergeCell ref="G124:G128"/>
    <mergeCell ref="H124:H128"/>
    <mergeCell ref="I124:I128"/>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271" t="s">
        <v>447</v>
      </c>
      <c r="B1" s="1273" t="s">
        <v>2733</v>
      </c>
      <c r="C1" s="1267" t="s">
        <v>3418</v>
      </c>
      <c r="D1" s="492"/>
      <c r="E1" s="1260" t="s">
        <v>3430</v>
      </c>
      <c r="F1" s="1260" t="s">
        <v>3431</v>
      </c>
      <c r="G1" s="1267" t="s">
        <v>3418</v>
      </c>
      <c r="H1" s="493"/>
      <c r="I1" s="1260" t="s">
        <v>3430</v>
      </c>
      <c r="J1" s="1262" t="s">
        <v>3734</v>
      </c>
      <c r="K1" s="494"/>
      <c r="L1" s="1260" t="s">
        <v>3430</v>
      </c>
      <c r="M1" s="1264" t="s">
        <v>3735</v>
      </c>
      <c r="N1" s="1266" t="s">
        <v>3425</v>
      </c>
      <c r="O1" s="1266"/>
      <c r="P1" s="1266"/>
      <c r="Q1" s="1266"/>
      <c r="R1" s="1266"/>
      <c r="S1" s="1266"/>
      <c r="T1" s="1266"/>
      <c r="U1" s="1266"/>
      <c r="V1" s="1266"/>
      <c r="W1" s="1266"/>
      <c r="X1" s="1266"/>
      <c r="Y1" s="1266"/>
    </row>
    <row r="2" spans="1:25" ht="38.25" customHeight="1" thickBot="1" x14ac:dyDescent="0.25">
      <c r="A2" s="1272"/>
      <c r="B2" s="1274"/>
      <c r="C2" s="1268"/>
      <c r="D2" s="492"/>
      <c r="E2" s="1261"/>
      <c r="F2" s="1261"/>
      <c r="G2" s="1268"/>
      <c r="H2" s="496"/>
      <c r="I2" s="1261"/>
      <c r="J2" s="1263"/>
      <c r="K2" s="497"/>
      <c r="L2" s="1261"/>
      <c r="M2" s="1265"/>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269" t="s">
        <v>2797</v>
      </c>
      <c r="C67" s="1270"/>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F1:F2"/>
    <mergeCell ref="G1:G2"/>
    <mergeCell ref="B67:C67"/>
    <mergeCell ref="A1:A2"/>
    <mergeCell ref="B1:B2"/>
    <mergeCell ref="C1:C2"/>
    <mergeCell ref="E1:E2"/>
    <mergeCell ref="I1:I2"/>
    <mergeCell ref="J1:J2"/>
    <mergeCell ref="L1:L2"/>
    <mergeCell ref="M1:M2"/>
    <mergeCell ref="N1:Y1"/>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271" t="s">
        <v>447</v>
      </c>
      <c r="B1" s="1273" t="s">
        <v>2733</v>
      </c>
      <c r="C1" s="1267" t="s">
        <v>3418</v>
      </c>
      <c r="D1" s="492"/>
      <c r="E1" s="1260" t="s">
        <v>3430</v>
      </c>
      <c r="F1" s="1267" t="s">
        <v>3418</v>
      </c>
      <c r="G1" s="493"/>
      <c r="H1" s="1266" t="s">
        <v>3425</v>
      </c>
      <c r="I1" s="1266"/>
      <c r="J1" s="1266"/>
      <c r="K1" s="1266"/>
      <c r="L1" s="1266"/>
      <c r="M1" s="1266"/>
      <c r="N1" s="1266"/>
      <c r="O1" s="1266"/>
      <c r="P1" s="1266"/>
      <c r="Q1" s="1266"/>
      <c r="R1" s="1266"/>
      <c r="S1" s="1266"/>
    </row>
    <row r="2" spans="1:19" ht="38.25" customHeight="1" thickBot="1" x14ac:dyDescent="0.25">
      <c r="A2" s="1272"/>
      <c r="B2" s="1274"/>
      <c r="C2" s="1268"/>
      <c r="D2" s="492"/>
      <c r="E2" s="1261"/>
      <c r="F2" s="1268"/>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269" t="s">
        <v>2797</v>
      </c>
      <c r="C67" s="1270"/>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23" t="s">
        <v>3471</v>
      </c>
      <c r="B1" s="1325" t="s">
        <v>3472</v>
      </c>
      <c r="C1" s="1117" t="s">
        <v>3473</v>
      </c>
      <c r="D1" s="1327" t="s">
        <v>3283</v>
      </c>
      <c r="E1" s="1329" t="s">
        <v>3347</v>
      </c>
      <c r="F1" s="1117" t="s">
        <v>3474</v>
      </c>
      <c r="G1" s="1117" t="s">
        <v>3475</v>
      </c>
      <c r="H1" s="1117" t="s">
        <v>3476</v>
      </c>
      <c r="I1" s="1117" t="s">
        <v>3139</v>
      </c>
      <c r="J1" s="1117" t="s">
        <v>3477</v>
      </c>
      <c r="K1" s="1117" t="s">
        <v>3478</v>
      </c>
      <c r="L1" s="1117" t="s">
        <v>3479</v>
      </c>
      <c r="M1" s="1304" t="s">
        <v>3480</v>
      </c>
      <c r="N1" s="1304"/>
      <c r="O1" s="1304"/>
      <c r="P1" s="1304"/>
      <c r="Q1" s="1304" t="s">
        <v>3481</v>
      </c>
      <c r="R1" s="1304"/>
      <c r="S1" s="1304"/>
      <c r="T1" s="1304"/>
      <c r="U1" s="1304"/>
      <c r="V1" s="1305"/>
      <c r="W1" s="1275" t="s">
        <v>3637</v>
      </c>
      <c r="X1" s="1302" t="s">
        <v>3658</v>
      </c>
      <c r="Y1" s="1302" t="s">
        <v>447</v>
      </c>
      <c r="Z1" s="1296"/>
      <c r="AA1" s="1285" t="s">
        <v>3425</v>
      </c>
      <c r="AB1" s="1285"/>
      <c r="AC1" s="1285"/>
      <c r="AD1" s="1285"/>
      <c r="AE1" s="1285"/>
      <c r="AF1" s="1285"/>
      <c r="AG1" s="1285"/>
      <c r="AH1" s="1285"/>
      <c r="AI1" s="1285"/>
      <c r="AJ1" s="1285"/>
      <c r="AK1" s="1285"/>
      <c r="AL1" s="1285"/>
      <c r="AN1" s="1275" t="s">
        <v>4021</v>
      </c>
      <c r="AO1" s="1275" t="s">
        <v>4023</v>
      </c>
      <c r="AP1" s="1275"/>
      <c r="AQ1" s="1275" t="s">
        <v>4025</v>
      </c>
      <c r="AR1" s="1275" t="s">
        <v>4026</v>
      </c>
      <c r="AS1" s="1275" t="s">
        <v>4027</v>
      </c>
      <c r="AT1" s="1275" t="s">
        <v>4028</v>
      </c>
      <c r="AU1" s="1275" t="s">
        <v>4029</v>
      </c>
      <c r="AV1" s="1275" t="s">
        <v>4022</v>
      </c>
      <c r="AW1" s="1275"/>
      <c r="AY1" s="1275" t="s">
        <v>4044</v>
      </c>
      <c r="AZ1" s="1285" t="s">
        <v>3425</v>
      </c>
      <c r="BA1" s="1285"/>
      <c r="BB1" s="1285"/>
      <c r="BC1" s="1285"/>
      <c r="BD1" s="1285"/>
      <c r="BE1" s="1285"/>
      <c r="BF1" s="1285"/>
      <c r="BG1" s="1285"/>
      <c r="BH1" s="1285"/>
      <c r="BI1" s="1285"/>
      <c r="BJ1" s="1285"/>
      <c r="BK1" s="1285"/>
      <c r="BL1" s="1285"/>
      <c r="BM1" s="1275" t="s">
        <v>4044</v>
      </c>
    </row>
    <row r="2" spans="1:65" ht="47.25" customHeight="1" x14ac:dyDescent="0.2">
      <c r="A2" s="1324"/>
      <c r="B2" s="1326"/>
      <c r="C2" s="1118"/>
      <c r="D2" s="1328"/>
      <c r="E2" s="1330"/>
      <c r="F2" s="1118"/>
      <c r="G2" s="1119"/>
      <c r="H2" s="1118"/>
      <c r="I2" s="1118"/>
      <c r="J2" s="1118"/>
      <c r="K2" s="1119"/>
      <c r="L2" s="1119"/>
      <c r="M2" s="394">
        <v>2009</v>
      </c>
      <c r="N2" s="394">
        <v>2010</v>
      </c>
      <c r="O2" s="394">
        <v>2011</v>
      </c>
      <c r="P2" s="394">
        <v>2012</v>
      </c>
      <c r="Q2" s="394">
        <v>2009</v>
      </c>
      <c r="R2" s="394">
        <v>2010</v>
      </c>
      <c r="S2" s="394">
        <v>2011</v>
      </c>
      <c r="T2" s="394">
        <v>2012</v>
      </c>
      <c r="U2" s="394">
        <v>2008</v>
      </c>
      <c r="V2" s="436" t="s">
        <v>695</v>
      </c>
      <c r="W2" s="1275"/>
      <c r="X2" s="1302"/>
      <c r="Y2" s="1302"/>
      <c r="Z2" s="1296"/>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275"/>
      <c r="AO2" s="584" t="s">
        <v>4032</v>
      </c>
      <c r="AP2" s="579" t="s">
        <v>4024</v>
      </c>
      <c r="AQ2" s="1275"/>
      <c r="AR2" s="1275"/>
      <c r="AS2" s="1275"/>
      <c r="AT2" s="1275"/>
      <c r="AU2" s="1275"/>
      <c r="AV2" s="565" t="s">
        <v>3422</v>
      </c>
      <c r="AW2" s="443" t="s">
        <v>433</v>
      </c>
      <c r="AY2" s="1275"/>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275"/>
    </row>
    <row r="3" spans="1:65" ht="95.25" customHeight="1" x14ac:dyDescent="0.2">
      <c r="A3" s="1122">
        <v>1</v>
      </c>
      <c r="B3" s="1284" t="s">
        <v>3080</v>
      </c>
      <c r="C3" s="1125" t="s">
        <v>3482</v>
      </c>
      <c r="D3" s="1284" t="s">
        <v>3704</v>
      </c>
      <c r="E3" s="1281" t="s">
        <v>3483</v>
      </c>
      <c r="F3" s="1128" t="s">
        <v>3484</v>
      </c>
      <c r="G3" s="1128" t="s">
        <v>3485</v>
      </c>
      <c r="H3" s="1128"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23"/>
      <c r="B4" s="1279"/>
      <c r="C4" s="1126"/>
      <c r="D4" s="1279"/>
      <c r="E4" s="1282"/>
      <c r="F4" s="1128"/>
      <c r="G4" s="1128"/>
      <c r="H4" s="1128"/>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23"/>
      <c r="B5" s="1279"/>
      <c r="C5" s="1126"/>
      <c r="D5" s="1279"/>
      <c r="E5" s="1282"/>
      <c r="F5" s="1128"/>
      <c r="G5" s="1128"/>
      <c r="H5" s="1128"/>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23"/>
      <c r="B6" s="1279"/>
      <c r="C6" s="1126"/>
      <c r="D6" s="1279"/>
      <c r="E6" s="1282"/>
      <c r="F6" s="1128"/>
      <c r="G6" s="1128"/>
      <c r="H6" s="1128"/>
      <c r="I6" s="472"/>
      <c r="J6" s="468"/>
      <c r="K6" s="469"/>
      <c r="L6" s="470"/>
      <c r="M6" s="1306" t="s">
        <v>695</v>
      </c>
      <c r="N6" s="1307"/>
      <c r="O6" s="1307"/>
      <c r="P6" s="1308"/>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23">
        <v>2</v>
      </c>
      <c r="B8" s="1279" t="s">
        <v>648</v>
      </c>
      <c r="C8" s="1123" t="s">
        <v>3656</v>
      </c>
      <c r="D8" s="1284" t="s">
        <v>3736</v>
      </c>
      <c r="E8" s="1282" t="s">
        <v>3483</v>
      </c>
      <c r="F8" s="1123" t="s">
        <v>3737</v>
      </c>
      <c r="G8" s="1123" t="s">
        <v>3738</v>
      </c>
      <c r="H8" s="1123"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23"/>
      <c r="B9" s="1279"/>
      <c r="C9" s="1123"/>
      <c r="D9" s="1279"/>
      <c r="E9" s="1282"/>
      <c r="F9" s="1123"/>
      <c r="G9" s="1123"/>
      <c r="H9" s="1123"/>
      <c r="I9" s="1122"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23"/>
      <c r="B10" s="1279"/>
      <c r="C10" s="1123"/>
      <c r="D10" s="1279"/>
      <c r="E10" s="1282"/>
      <c r="F10" s="1123"/>
      <c r="G10" s="1123"/>
      <c r="H10" s="1123"/>
      <c r="I10" s="1123"/>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23"/>
      <c r="B11" s="1279"/>
      <c r="C11" s="1123"/>
      <c r="D11" s="1279"/>
      <c r="E11" s="1282"/>
      <c r="F11" s="1123"/>
      <c r="G11" s="1123"/>
      <c r="H11" s="1123"/>
      <c r="I11" s="1123"/>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23"/>
      <c r="B12" s="1279"/>
      <c r="C12" s="1123"/>
      <c r="D12" s="1279"/>
      <c r="E12" s="1282"/>
      <c r="F12" s="1123"/>
      <c r="G12" s="1123"/>
      <c r="H12" s="1123"/>
      <c r="I12" s="1124"/>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24"/>
      <c r="B13" s="1280"/>
      <c r="C13" s="1124"/>
      <c r="D13" s="1280"/>
      <c r="E13" s="1283"/>
      <c r="F13" s="1124"/>
      <c r="G13" s="1124"/>
      <c r="H13" s="453"/>
      <c r="I13" s="473"/>
      <c r="J13" s="451"/>
      <c r="K13" s="451"/>
      <c r="L13" s="451"/>
      <c r="M13" s="1332"/>
      <c r="N13" s="1333"/>
      <c r="O13" s="1333"/>
      <c r="P13" s="1334"/>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28">
        <v>3</v>
      </c>
      <c r="B15" s="1277" t="s">
        <v>3162</v>
      </c>
      <c r="C15" s="1122" t="s">
        <v>3493</v>
      </c>
      <c r="D15" s="1277" t="s">
        <v>3494</v>
      </c>
      <c r="E15" s="1281" t="s">
        <v>3495</v>
      </c>
      <c r="F15" s="1128" t="s">
        <v>3484</v>
      </c>
      <c r="G15" s="1122" t="s">
        <v>3485</v>
      </c>
      <c r="H15" s="1128" t="s">
        <v>3486</v>
      </c>
      <c r="I15" s="1122"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28"/>
      <c r="B16" s="1277"/>
      <c r="C16" s="1123"/>
      <c r="D16" s="1277"/>
      <c r="E16" s="1282"/>
      <c r="F16" s="1128"/>
      <c r="G16" s="1123"/>
      <c r="H16" s="1128"/>
      <c r="I16" s="1124"/>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28"/>
      <c r="B17" s="1277"/>
      <c r="C17" s="1123"/>
      <c r="D17" s="1277"/>
      <c r="E17" s="1282"/>
      <c r="F17" s="1128"/>
      <c r="G17" s="1123"/>
      <c r="H17" s="1128"/>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28"/>
      <c r="B18" s="1277"/>
      <c r="C18" s="1124"/>
      <c r="D18" s="1277"/>
      <c r="E18" s="1283"/>
      <c r="F18" s="1128"/>
      <c r="G18" s="1124"/>
      <c r="H18" s="1128"/>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277">
        <v>3</v>
      </c>
      <c r="B19" s="1277" t="s">
        <v>3162</v>
      </c>
      <c r="C19" s="1128" t="s">
        <v>3493</v>
      </c>
      <c r="D19" s="1277" t="s">
        <v>3184</v>
      </c>
      <c r="E19" s="1293" t="s">
        <v>3495</v>
      </c>
      <c r="F19" s="1128" t="s">
        <v>3499</v>
      </c>
      <c r="G19" s="1128" t="s">
        <v>3500</v>
      </c>
      <c r="H19" s="1128"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277"/>
      <c r="B20" s="1277"/>
      <c r="C20" s="1128"/>
      <c r="D20" s="1277"/>
      <c r="E20" s="1293"/>
      <c r="F20" s="1128"/>
      <c r="G20" s="1128"/>
      <c r="H20" s="1128"/>
      <c r="I20" s="1128"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277"/>
      <c r="B21" s="1277"/>
      <c r="C21" s="1128"/>
      <c r="D21" s="1277"/>
      <c r="E21" s="1293"/>
      <c r="F21" s="1128"/>
      <c r="G21" s="1128"/>
      <c r="H21" s="1128"/>
      <c r="I21" s="1128"/>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277"/>
      <c r="B22" s="1277"/>
      <c r="C22" s="1128"/>
      <c r="D22" s="1277"/>
      <c r="E22" s="1293"/>
      <c r="F22" s="1128"/>
      <c r="G22" s="1128"/>
      <c r="H22" s="1128"/>
      <c r="I22" s="1128"/>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277"/>
      <c r="B23" s="1277"/>
      <c r="C23" s="1128"/>
      <c r="D23" s="1277"/>
      <c r="E23" s="1293"/>
      <c r="F23" s="1128"/>
      <c r="G23" s="1128"/>
      <c r="H23" s="1128"/>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277"/>
      <c r="B24" s="1277"/>
      <c r="C24" s="1128"/>
      <c r="D24" s="1277"/>
      <c r="E24" s="1293"/>
      <c r="F24" s="1128"/>
      <c r="G24" s="1128"/>
      <c r="H24" s="1128"/>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28">
        <v>3</v>
      </c>
      <c r="B25" s="1277" t="s">
        <v>3162</v>
      </c>
      <c r="C25" s="1128" t="s">
        <v>3493</v>
      </c>
      <c r="D25" s="1277" t="s">
        <v>3707</v>
      </c>
      <c r="E25" s="1293" t="s">
        <v>3503</v>
      </c>
      <c r="F25" s="1128" t="s">
        <v>3499</v>
      </c>
      <c r="G25" s="1128" t="s">
        <v>3500</v>
      </c>
      <c r="H25" s="1128"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28"/>
      <c r="B26" s="1278"/>
      <c r="C26" s="1128"/>
      <c r="D26" s="1277"/>
      <c r="E26" s="1293"/>
      <c r="F26" s="1128"/>
      <c r="G26" s="1128"/>
      <c r="H26" s="1128"/>
      <c r="I26" s="1122"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28"/>
      <c r="B27" s="1278"/>
      <c r="C27" s="1128"/>
      <c r="D27" s="1277"/>
      <c r="E27" s="1293"/>
      <c r="F27" s="1128"/>
      <c r="G27" s="1128"/>
      <c r="H27" s="1128"/>
      <c r="I27" s="1123"/>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28"/>
      <c r="B28" s="1278"/>
      <c r="C28" s="1128"/>
      <c r="D28" s="1277"/>
      <c r="E28" s="1293"/>
      <c r="F28" s="1128"/>
      <c r="G28" s="1128"/>
      <c r="H28" s="1128"/>
      <c r="I28" s="1124"/>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28"/>
      <c r="B29" s="1278"/>
      <c r="C29" s="1128"/>
      <c r="D29" s="1277"/>
      <c r="E29" s="1293"/>
      <c r="F29" s="1128"/>
      <c r="G29" s="1128"/>
      <c r="H29" s="1128"/>
      <c r="I29" s="1122"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28"/>
      <c r="B30" s="1278"/>
      <c r="C30" s="1128"/>
      <c r="D30" s="1277"/>
      <c r="E30" s="1293"/>
      <c r="F30" s="1128"/>
      <c r="G30" s="1128"/>
      <c r="H30" s="1128"/>
      <c r="I30" s="1124"/>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28"/>
      <c r="B31" s="1278"/>
      <c r="C31" s="1128"/>
      <c r="D31" s="1277"/>
      <c r="E31" s="1293"/>
      <c r="F31" s="1128"/>
      <c r="G31" s="1128"/>
      <c r="H31" s="1128"/>
      <c r="I31" s="1122"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28"/>
      <c r="B32" s="1278"/>
      <c r="C32" s="1128"/>
      <c r="D32" s="1277"/>
      <c r="E32" s="1293"/>
      <c r="F32" s="1128"/>
      <c r="G32" s="1128"/>
      <c r="H32" s="1128"/>
      <c r="I32" s="1124"/>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28"/>
      <c r="B33" s="1278"/>
      <c r="C33" s="1128"/>
      <c r="D33" s="1277"/>
      <c r="E33" s="1293"/>
      <c r="F33" s="1128"/>
      <c r="G33" s="1128"/>
      <c r="H33" s="1128"/>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28"/>
      <c r="B34" s="1278"/>
      <c r="C34" s="1128"/>
      <c r="D34" s="1277"/>
      <c r="E34" s="1293"/>
      <c r="F34" s="1128"/>
      <c r="G34" s="1128"/>
      <c r="H34" s="1128"/>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28"/>
      <c r="B35" s="1278"/>
      <c r="C35" s="1128"/>
      <c r="D35" s="1277"/>
      <c r="E35" s="1293"/>
      <c r="F35" s="1128"/>
      <c r="G35" s="1128"/>
      <c r="H35" s="1128"/>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22">
        <v>3</v>
      </c>
      <c r="B36" s="1284" t="s">
        <v>3162</v>
      </c>
      <c r="C36" s="1122" t="s">
        <v>3493</v>
      </c>
      <c r="D36" s="1279" t="s">
        <v>3182</v>
      </c>
      <c r="E36" s="1317" t="s">
        <v>3503</v>
      </c>
      <c r="F36" s="1319" t="s">
        <v>3499</v>
      </c>
      <c r="G36" s="1122" t="s">
        <v>3500</v>
      </c>
      <c r="H36" s="1122"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24"/>
      <c r="B37" s="1280"/>
      <c r="C37" s="1124"/>
      <c r="D37" s="1280"/>
      <c r="E37" s="1318"/>
      <c r="F37" s="1320"/>
      <c r="G37" s="1124"/>
      <c r="H37" s="1124"/>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06" t="s">
        <v>695</v>
      </c>
      <c r="N38" s="1307"/>
      <c r="O38" s="1307"/>
      <c r="P38" s="1308"/>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286">
        <v>4</v>
      </c>
      <c r="B40" s="1288" t="s">
        <v>3526</v>
      </c>
      <c r="C40" s="1122" t="s">
        <v>3527</v>
      </c>
      <c r="D40" s="1277" t="s">
        <v>3528</v>
      </c>
      <c r="E40" s="1290" t="s">
        <v>3529</v>
      </c>
      <c r="F40" s="1128" t="s">
        <v>3530</v>
      </c>
      <c r="G40" s="1122" t="s">
        <v>446</v>
      </c>
      <c r="H40" s="1128"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287"/>
      <c r="B41" s="1289"/>
      <c r="C41" s="1123"/>
      <c r="D41" s="1277"/>
      <c r="E41" s="1291"/>
      <c r="F41" s="1128"/>
      <c r="G41" s="1123"/>
      <c r="H41" s="1128"/>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287"/>
      <c r="B42" s="1289"/>
      <c r="C42" s="1123"/>
      <c r="D42" s="1280" t="s">
        <v>3537</v>
      </c>
      <c r="E42" s="1281" t="s">
        <v>3538</v>
      </c>
      <c r="F42" s="1128" t="s">
        <v>3504</v>
      </c>
      <c r="G42" s="1128">
        <v>0</v>
      </c>
      <c r="H42" s="1128"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287"/>
      <c r="B43" s="1289"/>
      <c r="C43" s="1123"/>
      <c r="D43" s="1280"/>
      <c r="E43" s="1282"/>
      <c r="F43" s="1128"/>
      <c r="G43" s="1128"/>
      <c r="H43" s="1128"/>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287"/>
      <c r="B44" s="1289"/>
      <c r="C44" s="1123"/>
      <c r="D44" s="1280"/>
      <c r="E44" s="1282"/>
      <c r="F44" s="1128"/>
      <c r="G44" s="1128"/>
      <c r="H44" s="1128"/>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287"/>
      <c r="B45" s="1289"/>
      <c r="C45" s="1123"/>
      <c r="D45" s="1280"/>
      <c r="E45" s="1282"/>
      <c r="F45" s="1128"/>
      <c r="G45" s="1128"/>
      <c r="H45" s="1128"/>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289"/>
      <c r="C46" s="1123"/>
      <c r="D46" s="1277"/>
      <c r="E46" s="1294"/>
      <c r="F46" s="1128"/>
      <c r="G46" s="1128"/>
      <c r="H46" s="1128"/>
      <c r="I46" s="474"/>
      <c r="J46" s="465"/>
      <c r="K46" s="451"/>
      <c r="L46" s="451"/>
      <c r="M46" s="1306" t="s">
        <v>695</v>
      </c>
      <c r="N46" s="1307"/>
      <c r="O46" s="1307"/>
      <c r="P46" s="1308"/>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22">
        <v>5</v>
      </c>
      <c r="B48" s="1284" t="s">
        <v>3112</v>
      </c>
      <c r="C48" s="1125" t="s">
        <v>3558</v>
      </c>
      <c r="D48" s="1284" t="s">
        <v>3559</v>
      </c>
      <c r="E48" s="1281" t="s">
        <v>3483</v>
      </c>
      <c r="F48" s="1128" t="s">
        <v>3484</v>
      </c>
      <c r="G48" s="1128">
        <v>0</v>
      </c>
      <c r="H48" s="1128"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23"/>
      <c r="B49" s="1279"/>
      <c r="C49" s="1126"/>
      <c r="D49" s="1279"/>
      <c r="E49" s="1282"/>
      <c r="F49" s="1128"/>
      <c r="G49" s="1128"/>
      <c r="H49" s="1128"/>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24"/>
      <c r="B50" s="1280"/>
      <c r="C50" s="1127"/>
      <c r="D50" s="1280"/>
      <c r="E50" s="1283"/>
      <c r="F50" s="1128"/>
      <c r="G50" s="1128"/>
      <c r="H50" s="1128"/>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06" t="s">
        <v>695</v>
      </c>
      <c r="N51" s="1307"/>
      <c r="O51" s="1307"/>
      <c r="P51" s="1308"/>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22">
        <v>6</v>
      </c>
      <c r="B53" s="1284" t="s">
        <v>3569</v>
      </c>
      <c r="C53" s="1122" t="s">
        <v>3570</v>
      </c>
      <c r="D53" s="1277" t="s">
        <v>3571</v>
      </c>
      <c r="E53" s="1321" t="s">
        <v>3572</v>
      </c>
      <c r="F53" s="1128" t="s">
        <v>3484</v>
      </c>
      <c r="G53" s="1128" t="s">
        <v>3573</v>
      </c>
      <c r="H53" s="1128"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23"/>
      <c r="B54" s="1279"/>
      <c r="C54" s="1123"/>
      <c r="D54" s="1277"/>
      <c r="E54" s="1322"/>
      <c r="F54" s="1128"/>
      <c r="G54" s="1128"/>
      <c r="H54" s="1128"/>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23"/>
      <c r="B55" s="1279"/>
      <c r="C55" s="1123"/>
      <c r="D55" s="1284" t="s">
        <v>434</v>
      </c>
      <c r="E55" s="1281" t="s">
        <v>3577</v>
      </c>
      <c r="F55" s="1122" t="s">
        <v>3578</v>
      </c>
      <c r="G55" s="1122" t="s">
        <v>3579</v>
      </c>
      <c r="H55" s="1122" t="s">
        <v>3580</v>
      </c>
      <c r="I55" s="1128"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23"/>
      <c r="B56" s="1279"/>
      <c r="C56" s="1123"/>
      <c r="D56" s="1279"/>
      <c r="E56" s="1282"/>
      <c r="F56" s="1123"/>
      <c r="G56" s="1123"/>
      <c r="H56" s="1123"/>
      <c r="I56" s="1128"/>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23"/>
      <c r="B57" s="1279"/>
      <c r="C57" s="1123"/>
      <c r="D57" s="1279"/>
      <c r="E57" s="1282"/>
      <c r="F57" s="1123"/>
      <c r="G57" s="1123"/>
      <c r="H57" s="1123"/>
      <c r="I57" s="1128"/>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23"/>
      <c r="B58" s="1279"/>
      <c r="C58" s="1123"/>
      <c r="D58" s="1279"/>
      <c r="E58" s="1282"/>
      <c r="F58" s="1123"/>
      <c r="G58" s="1123"/>
      <c r="H58" s="1123"/>
      <c r="I58" s="1128"/>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23"/>
      <c r="B59" s="1279"/>
      <c r="C59" s="1123"/>
      <c r="D59" s="1279"/>
      <c r="E59" s="1282"/>
      <c r="F59" s="1123"/>
      <c r="G59" s="1123"/>
      <c r="H59" s="1123"/>
      <c r="I59" s="1128"/>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23"/>
      <c r="B60" s="1279"/>
      <c r="C60" s="1123"/>
      <c r="D60" s="1279"/>
      <c r="E60" s="1282"/>
      <c r="F60" s="1123"/>
      <c r="G60" s="1123"/>
      <c r="H60" s="1123"/>
      <c r="I60" s="1128"/>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28">
        <v>6</v>
      </c>
      <c r="B62" s="1292" t="s">
        <v>3569</v>
      </c>
      <c r="C62" s="1128" t="s">
        <v>3570</v>
      </c>
      <c r="D62" s="1277" t="s">
        <v>434</v>
      </c>
      <c r="E62" s="1293" t="s">
        <v>3577</v>
      </c>
      <c r="F62" s="1128" t="s">
        <v>3578</v>
      </c>
      <c r="G62" s="1128" t="s">
        <v>3579</v>
      </c>
      <c r="H62" s="1128" t="s">
        <v>3580</v>
      </c>
      <c r="I62" s="1128"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28"/>
      <c r="B63" s="1292"/>
      <c r="C63" s="1128"/>
      <c r="D63" s="1277"/>
      <c r="E63" s="1293"/>
      <c r="F63" s="1128"/>
      <c r="G63" s="1128"/>
      <c r="H63" s="1128"/>
      <c r="I63" s="1128"/>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06" t="s">
        <v>695</v>
      </c>
      <c r="N64" s="1307"/>
      <c r="O64" s="1307"/>
      <c r="P64" s="1308"/>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28">
        <v>7</v>
      </c>
      <c r="B66" s="1277" t="s">
        <v>3598</v>
      </c>
      <c r="C66" s="1128" t="s">
        <v>3599</v>
      </c>
      <c r="D66" s="1277" t="s">
        <v>3600</v>
      </c>
      <c r="E66" s="1290" t="s">
        <v>3577</v>
      </c>
      <c r="F66" s="1128" t="s">
        <v>3674</v>
      </c>
      <c r="G66" s="1128" t="s">
        <v>3675</v>
      </c>
      <c r="H66" s="1128" t="s">
        <v>3676</v>
      </c>
      <c r="I66" s="1122"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28"/>
      <c r="B67" s="1277"/>
      <c r="C67" s="1128"/>
      <c r="D67" s="1277"/>
      <c r="E67" s="1291"/>
      <c r="F67" s="1128"/>
      <c r="G67" s="1128"/>
      <c r="H67" s="1128"/>
      <c r="I67" s="1124"/>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28"/>
      <c r="B68" s="1277"/>
      <c r="C68" s="1128"/>
      <c r="D68" s="1292" t="s">
        <v>3605</v>
      </c>
      <c r="E68" s="1281" t="s">
        <v>3667</v>
      </c>
      <c r="F68" s="1128" t="s">
        <v>3698</v>
      </c>
      <c r="G68" s="1128" t="s">
        <v>3677</v>
      </c>
      <c r="H68" s="1128" t="s">
        <v>3678</v>
      </c>
      <c r="I68" s="1122"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28"/>
      <c r="B69" s="1277"/>
      <c r="C69" s="1128"/>
      <c r="D69" s="1292"/>
      <c r="E69" s="1282"/>
      <c r="F69" s="1128"/>
      <c r="G69" s="1128"/>
      <c r="H69" s="1128"/>
      <c r="I69" s="1123"/>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28"/>
      <c r="B70" s="1277"/>
      <c r="C70" s="1128"/>
      <c r="D70" s="1292"/>
      <c r="E70" s="1282"/>
      <c r="F70" s="1128"/>
      <c r="G70" s="1128"/>
      <c r="H70" s="1128"/>
      <c r="I70" s="1124"/>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28"/>
      <c r="B71" s="1277"/>
      <c r="C71" s="1128"/>
      <c r="D71" s="1292"/>
      <c r="E71" s="1282"/>
      <c r="F71" s="1128"/>
      <c r="G71" s="1128"/>
      <c r="H71" s="1128"/>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06" t="s">
        <v>695</v>
      </c>
      <c r="N72" s="1307"/>
      <c r="O72" s="1307"/>
      <c r="P72" s="1308"/>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13"/>
      <c r="N73" s="1313"/>
      <c r="O73" s="1313"/>
      <c r="P73" s="1313"/>
      <c r="Q73" s="1313"/>
      <c r="R73" s="1313"/>
      <c r="S73" s="1313"/>
      <c r="T73" s="1313"/>
      <c r="U73" s="1313"/>
      <c r="V73" s="1313"/>
      <c r="W73" s="1313"/>
      <c r="X73" s="1314"/>
      <c r="AP73" s="445"/>
    </row>
    <row r="74" spans="1:65" ht="17.25" customHeight="1" x14ac:dyDescent="0.2">
      <c r="A74" s="419"/>
      <c r="B74" s="419"/>
      <c r="C74" s="419"/>
      <c r="D74" s="419"/>
      <c r="E74" s="419"/>
      <c r="F74" s="419"/>
      <c r="G74" s="419"/>
      <c r="H74" s="419"/>
      <c r="I74" s="419"/>
      <c r="J74" s="419"/>
      <c r="K74" s="419"/>
      <c r="L74" s="419"/>
      <c r="M74" s="1310" t="s">
        <v>695</v>
      </c>
      <c r="N74" s="1311"/>
      <c r="O74" s="1311"/>
      <c r="P74" s="1312"/>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10" t="s">
        <v>3654</v>
      </c>
      <c r="N75" s="1311"/>
      <c r="O75" s="1311"/>
      <c r="P75" s="1312"/>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10" t="s">
        <v>3655</v>
      </c>
      <c r="N76" s="1311"/>
      <c r="O76" s="1311"/>
      <c r="P76" s="1312"/>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276" t="s">
        <v>3753</v>
      </c>
      <c r="X78" s="1276"/>
      <c r="Y78" s="1276"/>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31" t="s">
        <v>4031</v>
      </c>
      <c r="N79" s="1331"/>
      <c r="O79" s="585">
        <f>140+50+36+1000+259.5</f>
        <v>1485.5</v>
      </c>
      <c r="P79" s="419"/>
      <c r="Q79" s="419"/>
      <c r="R79" s="419"/>
      <c r="S79" s="419"/>
      <c r="T79" s="419"/>
      <c r="U79" s="419"/>
      <c r="V79" s="434"/>
      <c r="W79" s="1276" t="s">
        <v>3754</v>
      </c>
      <c r="X79" s="1276"/>
      <c r="Y79" s="1276"/>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276" t="s">
        <v>3743</v>
      </c>
      <c r="X80" s="1276"/>
      <c r="Y80" s="1276"/>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276" t="s">
        <v>674</v>
      </c>
      <c r="X81" s="1276"/>
      <c r="Y81" s="1276"/>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276" t="s">
        <v>443</v>
      </c>
      <c r="X82" s="1276"/>
      <c r="Y82" s="1276"/>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276" t="s">
        <v>3755</v>
      </c>
      <c r="X83" s="1276"/>
      <c r="Y83" s="1276"/>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276" t="s">
        <v>3306</v>
      </c>
      <c r="X84" s="1276"/>
      <c r="Y84" s="1276"/>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276" t="s">
        <v>695</v>
      </c>
      <c r="X85" s="1276"/>
      <c r="Y85" s="1276"/>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15" t="s">
        <v>3671</v>
      </c>
      <c r="Y90" s="1315"/>
      <c r="AP90" s="445">
        <f>+'[3]PLANINVERSIONES DIC'!$X$165</f>
        <v>20399850.333333254</v>
      </c>
      <c r="AQ90" s="590">
        <v>111</v>
      </c>
      <c r="AR90" s="591">
        <f>SUMIF($Y$3:$Y$71,"111",$AR$3:$AR$71)</f>
        <v>2958222037</v>
      </c>
      <c r="AS90" s="445">
        <f>+AR91-398500313</f>
        <v>110134781</v>
      </c>
      <c r="AU90" s="591">
        <v>3068356818.1999998</v>
      </c>
      <c r="AV90" s="591"/>
    </row>
    <row r="91" spans="1:60" x14ac:dyDescent="0.2">
      <c r="M91" s="1297" t="s">
        <v>3659</v>
      </c>
      <c r="N91" s="1297"/>
      <c r="O91" s="1297"/>
      <c r="P91" s="1297"/>
      <c r="Q91" s="1297"/>
      <c r="R91" s="1297"/>
      <c r="S91" s="1297"/>
      <c r="T91" s="1297"/>
      <c r="V91" s="1300">
        <v>900000000</v>
      </c>
      <c r="W91" s="1303"/>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297" t="s">
        <v>3751</v>
      </c>
      <c r="N92" s="1297"/>
      <c r="O92" s="1297"/>
      <c r="P92" s="1297"/>
      <c r="Q92" s="1297"/>
      <c r="R92" s="1297"/>
      <c r="S92" s="1297"/>
      <c r="T92" s="1297"/>
      <c r="V92" s="1300">
        <v>616800000</v>
      </c>
      <c r="W92" s="1303"/>
      <c r="X92" s="576"/>
      <c r="Y92" s="577"/>
      <c r="Z92" s="448"/>
      <c r="AQ92" s="590">
        <v>310</v>
      </c>
      <c r="AR92" s="591">
        <f>SUMIF($Y$3:$Y$71,"310",$AR$3:$AR$71)</f>
        <v>0</v>
      </c>
      <c r="AU92" s="590"/>
      <c r="AV92" s="591"/>
    </row>
    <row r="93" spans="1:60" ht="15" customHeight="1" x14ac:dyDescent="0.2">
      <c r="M93" s="1297" t="s">
        <v>3752</v>
      </c>
      <c r="N93" s="1297"/>
      <c r="O93" s="1297"/>
      <c r="P93" s="1297"/>
      <c r="Q93" s="1297"/>
      <c r="R93" s="1297"/>
      <c r="S93" s="1297"/>
      <c r="T93" s="1297"/>
      <c r="V93" s="1300">
        <v>1300000000</v>
      </c>
      <c r="W93" s="1303"/>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297" t="s">
        <v>3660</v>
      </c>
      <c r="N94" s="1297"/>
      <c r="O94" s="1297"/>
      <c r="P94" s="1297"/>
      <c r="Q94" s="1298"/>
      <c r="R94" s="1298"/>
      <c r="S94" s="1298"/>
      <c r="T94" s="1298"/>
      <c r="V94" s="1300">
        <v>1325201794</v>
      </c>
      <c r="W94" s="1300"/>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299" t="s">
        <v>3661</v>
      </c>
      <c r="N95" s="1299"/>
      <c r="O95" s="1299"/>
      <c r="P95" s="1309" t="s">
        <v>3668</v>
      </c>
      <c r="Q95" s="1309"/>
      <c r="R95" s="1309"/>
      <c r="S95" s="1309"/>
      <c r="T95" s="1309"/>
      <c r="U95" s="447"/>
      <c r="V95" s="1316">
        <v>177821516</v>
      </c>
      <c r="W95" s="1316"/>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297" t="s">
        <v>3662</v>
      </c>
      <c r="N96" s="1297"/>
      <c r="O96" s="1297"/>
      <c r="P96" s="1297"/>
      <c r="Q96" s="1297"/>
      <c r="R96" s="1297"/>
      <c r="S96" s="1297"/>
      <c r="T96" s="1297"/>
      <c r="V96" s="1300">
        <v>73270400</v>
      </c>
      <c r="W96" s="1300"/>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297" t="s">
        <v>3663</v>
      </c>
      <c r="N97" s="1297"/>
      <c r="O97" s="1297"/>
      <c r="P97" s="1297"/>
      <c r="Q97" s="1297"/>
      <c r="R97" s="1297"/>
      <c r="S97" s="1297"/>
      <c r="T97" s="1297"/>
      <c r="V97" s="1300">
        <v>20000000</v>
      </c>
      <c r="W97" s="1300"/>
      <c r="X97" s="576">
        <f>SUMIF($Y$3:$Y$71,"510",$X$3:$X$71)</f>
        <v>905000000</v>
      </c>
      <c r="Y97" s="577">
        <v>510</v>
      </c>
      <c r="Z97" s="448">
        <f>SUMIF($Y$3:$Y$71,"510",$S$3:$S$71)</f>
        <v>1444</v>
      </c>
      <c r="AA97" s="454">
        <f>+Z97-(X97/1000000)</f>
        <v>539</v>
      </c>
      <c r="AR97" s="445">
        <f>+AR79-AR96</f>
        <v>0</v>
      </c>
      <c r="AU97" s="445">
        <f>+AR96-AU96-AV96</f>
        <v>0</v>
      </c>
    </row>
    <row r="98" spans="13:47" x14ac:dyDescent="0.2">
      <c r="M98" s="1297" t="s">
        <v>3664</v>
      </c>
      <c r="N98" s="1297"/>
      <c r="O98" s="1297"/>
      <c r="P98" s="1297"/>
      <c r="Q98" s="1297"/>
      <c r="R98" s="1297"/>
      <c r="S98" s="1297"/>
      <c r="T98" s="1297"/>
      <c r="V98" s="1300">
        <v>47000740</v>
      </c>
      <c r="W98" s="1300"/>
      <c r="X98" s="576">
        <f>SUMIF($Y$3:$Y$71,"520",$X$3:$X$71)</f>
        <v>420000000</v>
      </c>
      <c r="Y98" s="577">
        <v>520</v>
      </c>
      <c r="Z98" s="448">
        <f>SUMIF($Y$3:$Y$71,"520",$S$3:$S$71)</f>
        <v>455</v>
      </c>
      <c r="AA98" s="454">
        <f>+Z98-(X98/1000000)</f>
        <v>35</v>
      </c>
    </row>
    <row r="99" spans="13:47" x14ac:dyDescent="0.2">
      <c r="M99" s="1297" t="s">
        <v>3665</v>
      </c>
      <c r="N99" s="1297"/>
      <c r="O99" s="1297"/>
      <c r="P99" s="1297"/>
      <c r="Q99" s="1297"/>
      <c r="R99" s="1297"/>
      <c r="S99" s="1297"/>
      <c r="T99" s="1297"/>
      <c r="V99" s="1300">
        <v>881000000</v>
      </c>
      <c r="W99" s="1300"/>
      <c r="X99" s="450">
        <f>SUM(X91:X98)</f>
        <v>7816996570</v>
      </c>
      <c r="Y99" s="577"/>
      <c r="Z99" s="450">
        <f>SUM(Z91:Z98)</f>
        <v>12985.44</v>
      </c>
    </row>
    <row r="100" spans="13:47" x14ac:dyDescent="0.2">
      <c r="M100" s="1297" t="s">
        <v>3666</v>
      </c>
      <c r="N100" s="1297"/>
      <c r="O100" s="1297"/>
      <c r="P100" s="1297"/>
      <c r="Q100" s="1297"/>
      <c r="R100" s="1297"/>
      <c r="S100" s="1297"/>
      <c r="T100" s="1297"/>
      <c r="V100" s="1300">
        <v>1355000000</v>
      </c>
      <c r="W100" s="1300"/>
      <c r="X100" s="576">
        <f>SUMIF($Y$3:$Y$71,"301",$X$3:$X$71)</f>
        <v>1355000000</v>
      </c>
      <c r="Y100" s="577">
        <v>301</v>
      </c>
      <c r="Z100" s="448">
        <f>SUMIF($Y$3:$Y$71,"301",$S$3:$S$71)</f>
        <v>1155</v>
      </c>
      <c r="AA100" s="454">
        <f>+Z100-(X100/1000000)</f>
        <v>-200</v>
      </c>
    </row>
    <row r="101" spans="13:47" x14ac:dyDescent="0.2">
      <c r="M101" s="1297" t="s">
        <v>3672</v>
      </c>
      <c r="N101" s="1297"/>
      <c r="O101" s="1297"/>
      <c r="P101" s="1297"/>
      <c r="Q101" s="1297"/>
      <c r="R101" s="1297"/>
      <c r="S101" s="1297"/>
      <c r="T101" s="1297"/>
      <c r="V101" s="1300">
        <v>2475902120</v>
      </c>
      <c r="W101" s="1300"/>
      <c r="X101" s="450">
        <f>+X99+X100</f>
        <v>9171996570</v>
      </c>
      <c r="Y101" s="577" t="s">
        <v>622</v>
      </c>
      <c r="Z101" s="450">
        <f>+Z99+Z100</f>
        <v>14140.44</v>
      </c>
    </row>
    <row r="102" spans="13:47" x14ac:dyDescent="0.2">
      <c r="M102" s="1295" t="s">
        <v>3673</v>
      </c>
      <c r="N102" s="1295"/>
      <c r="O102" s="1295"/>
      <c r="P102" s="1295"/>
      <c r="Q102" s="1295"/>
      <c r="R102" s="1295"/>
      <c r="S102" s="1295"/>
      <c r="T102" s="1295"/>
      <c r="U102" s="419"/>
      <c r="V102" s="1301">
        <f>SUM(V91:V101)</f>
        <v>9171996570</v>
      </c>
      <c r="W102" s="1301"/>
      <c r="X102" s="575"/>
    </row>
    <row r="103" spans="13:47" x14ac:dyDescent="0.2">
      <c r="X103" s="575"/>
    </row>
    <row r="104" spans="13:47" x14ac:dyDescent="0.2">
      <c r="X104" s="575"/>
    </row>
  </sheetData>
  <mergeCells count="190">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F42:F46"/>
    <mergeCell ref="G42:G46"/>
    <mergeCell ref="H42:H46"/>
    <mergeCell ref="D53:D54"/>
    <mergeCell ref="E53:E54"/>
    <mergeCell ref="F53:F54"/>
    <mergeCell ref="G53:G54"/>
    <mergeCell ref="H53:H54"/>
    <mergeCell ref="G48:G50"/>
    <mergeCell ref="H48:H50"/>
    <mergeCell ref="G68:G71"/>
    <mergeCell ref="H68:H71"/>
    <mergeCell ref="M64:P64"/>
    <mergeCell ref="M92:T92"/>
    <mergeCell ref="M93:T93"/>
    <mergeCell ref="V92:W92"/>
    <mergeCell ref="V93:W93"/>
    <mergeCell ref="G40:G41"/>
    <mergeCell ref="H40:H41"/>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367" t="s">
        <v>3338</v>
      </c>
      <c r="B1" s="1367"/>
      <c r="C1" s="1367"/>
      <c r="D1" s="1367"/>
      <c r="E1" s="1367"/>
      <c r="F1" s="1367"/>
      <c r="G1" s="1367"/>
      <c r="H1" s="1367"/>
      <c r="I1" s="1367"/>
      <c r="J1" s="1367"/>
      <c r="K1" s="1367"/>
      <c r="L1" s="1367"/>
      <c r="N1" s="1368" t="s">
        <v>4020</v>
      </c>
      <c r="O1" s="1369"/>
      <c r="P1" s="1369"/>
      <c r="Q1" s="1369"/>
      <c r="R1" s="1370"/>
      <c r="T1" s="1150" t="s">
        <v>3347</v>
      </c>
      <c r="U1" s="1371" t="s">
        <v>3425</v>
      </c>
      <c r="V1" s="1372"/>
      <c r="W1" s="1372"/>
      <c r="X1" s="1372"/>
      <c r="Y1" s="1372"/>
      <c r="Z1" s="1372"/>
      <c r="AA1" s="1372"/>
      <c r="AB1" s="1372"/>
      <c r="AC1" s="1372"/>
      <c r="AD1" s="1372"/>
      <c r="AE1" s="1372"/>
      <c r="AF1" s="1372"/>
      <c r="AG1" s="1373"/>
      <c r="AR1" s="1363" t="s">
        <v>3404</v>
      </c>
      <c r="AS1" s="1364"/>
      <c r="AT1" s="1364"/>
      <c r="AU1" s="1364"/>
      <c r="AV1" s="1364"/>
      <c r="AW1" s="1364"/>
      <c r="AX1" s="1364"/>
      <c r="AY1" s="1364"/>
      <c r="AZ1" s="1364"/>
      <c r="BA1" s="1364"/>
      <c r="BB1" s="1364"/>
      <c r="BC1" s="1364"/>
      <c r="BD1" s="1364"/>
      <c r="BF1" s="1363" t="s">
        <v>3400</v>
      </c>
      <c r="BG1" s="1364"/>
      <c r="BH1" s="1364"/>
      <c r="BI1" s="1364"/>
      <c r="BJ1" s="1364"/>
      <c r="BK1" s="1364"/>
      <c r="BL1" s="1364"/>
      <c r="BM1" s="1364"/>
      <c r="BN1" s="1364"/>
      <c r="BO1" s="1364"/>
      <c r="BP1" s="1364"/>
      <c r="BQ1" s="1364"/>
      <c r="BR1" s="1364"/>
      <c r="BT1" s="1363" t="s">
        <v>3403</v>
      </c>
      <c r="BU1" s="1364"/>
      <c r="BV1" s="1364"/>
      <c r="BW1" s="1364"/>
      <c r="BX1" s="1364"/>
      <c r="BY1" s="1364"/>
      <c r="BZ1" s="1364"/>
      <c r="CA1" s="1364"/>
      <c r="CB1" s="1364"/>
      <c r="CC1" s="1364"/>
      <c r="CD1" s="1364"/>
      <c r="CE1" s="1364"/>
      <c r="CF1" s="1364"/>
      <c r="CH1" s="1363" t="s">
        <v>3400</v>
      </c>
      <c r="CI1" s="1364"/>
      <c r="CJ1" s="1364"/>
      <c r="CK1" s="1364"/>
      <c r="CL1" s="1364"/>
      <c r="CM1" s="1364"/>
      <c r="CN1" s="1364"/>
      <c r="CO1" s="1364"/>
      <c r="CP1" s="1364"/>
      <c r="CQ1" s="1364"/>
      <c r="CR1" s="1364"/>
      <c r="CS1" s="1364"/>
      <c r="CT1" s="1364"/>
    </row>
    <row r="2" spans="1:98" ht="15.6" customHeight="1" x14ac:dyDescent="0.25">
      <c r="A2" s="1245" t="s">
        <v>3137</v>
      </c>
      <c r="B2" s="1246"/>
      <c r="C2" s="1245" t="s">
        <v>3283</v>
      </c>
      <c r="D2" s="1246"/>
      <c r="E2" s="1245" t="s">
        <v>3139</v>
      </c>
      <c r="F2" s="1246"/>
      <c r="G2" s="1365" t="s">
        <v>3414</v>
      </c>
      <c r="H2" s="1365" t="s">
        <v>3415</v>
      </c>
      <c r="I2" s="1145" t="s">
        <v>3284</v>
      </c>
      <c r="J2" s="1147" t="s">
        <v>457</v>
      </c>
      <c r="K2" s="1147"/>
      <c r="L2" s="1147"/>
      <c r="M2" s="1148"/>
      <c r="N2" s="1149" t="s">
        <v>461</v>
      </c>
      <c r="O2" s="1149"/>
      <c r="P2" s="1149"/>
      <c r="Q2" s="1149"/>
      <c r="R2" s="1374" t="s">
        <v>447</v>
      </c>
      <c r="S2" s="1153" t="s">
        <v>3320</v>
      </c>
      <c r="T2" s="1151"/>
      <c r="U2" s="1375" t="s">
        <v>3333</v>
      </c>
      <c r="V2" s="1376"/>
      <c r="W2" s="1376"/>
      <c r="X2" s="1376"/>
      <c r="Y2" s="1376"/>
      <c r="Z2" s="1376"/>
      <c r="AA2" s="1376"/>
      <c r="AB2" s="1376"/>
      <c r="AC2" s="1376"/>
      <c r="AD2" s="1376"/>
      <c r="AE2" s="1376"/>
      <c r="AF2" s="1376"/>
      <c r="AG2" s="1377"/>
      <c r="AI2" s="1378" t="s">
        <v>3334</v>
      </c>
      <c r="AJ2" s="1378"/>
      <c r="AK2" s="1378"/>
      <c r="AL2" s="1378"/>
      <c r="AM2" s="1378"/>
      <c r="AN2" s="1378"/>
      <c r="AO2" s="1378"/>
      <c r="AP2" s="1378"/>
      <c r="AR2" s="1360" t="s">
        <v>3401</v>
      </c>
      <c r="AS2" s="1356"/>
      <c r="AT2" s="1356"/>
      <c r="AU2" s="1356"/>
      <c r="AV2" s="1356"/>
      <c r="AW2" s="1356"/>
      <c r="AX2" s="1356" t="s">
        <v>3401</v>
      </c>
      <c r="AY2" s="1356"/>
      <c r="AZ2" s="1356"/>
      <c r="BA2" s="1356"/>
      <c r="BB2" s="1356"/>
      <c r="BC2" s="1356"/>
      <c r="BD2" s="1357"/>
      <c r="BF2" s="1362" t="s">
        <v>3402</v>
      </c>
      <c r="BG2" s="1358"/>
      <c r="BH2" s="1358"/>
      <c r="BI2" s="1358"/>
      <c r="BJ2" s="1358"/>
      <c r="BK2" s="1358"/>
      <c r="BL2" s="1358" t="s">
        <v>3402</v>
      </c>
      <c r="BM2" s="1358"/>
      <c r="BN2" s="1358"/>
      <c r="BO2" s="1358"/>
      <c r="BP2" s="1358"/>
      <c r="BQ2" s="1358"/>
      <c r="BR2" s="1359"/>
      <c r="BT2" s="1360" t="s">
        <v>3401</v>
      </c>
      <c r="BU2" s="1356"/>
      <c r="BV2" s="1356"/>
      <c r="BW2" s="1356"/>
      <c r="BX2" s="1356"/>
      <c r="BY2" s="1356"/>
      <c r="BZ2" s="1356" t="s">
        <v>3401</v>
      </c>
      <c r="CA2" s="1356"/>
      <c r="CB2" s="1356"/>
      <c r="CC2" s="1356"/>
      <c r="CD2" s="1356"/>
      <c r="CE2" s="1356"/>
      <c r="CF2" s="1357"/>
      <c r="CH2" s="1362" t="s">
        <v>3402</v>
      </c>
      <c r="CI2" s="1358"/>
      <c r="CJ2" s="1358"/>
      <c r="CK2" s="1358"/>
      <c r="CL2" s="1358"/>
      <c r="CM2" s="1358"/>
      <c r="CN2" s="1358" t="s">
        <v>3402</v>
      </c>
      <c r="CO2" s="1358"/>
      <c r="CP2" s="1358"/>
      <c r="CQ2" s="1358"/>
      <c r="CR2" s="1358"/>
      <c r="CS2" s="1358"/>
      <c r="CT2" s="1359"/>
    </row>
    <row r="3" spans="1:98" ht="43.9" customHeight="1" x14ac:dyDescent="0.25">
      <c r="A3" s="1247"/>
      <c r="B3" s="1248"/>
      <c r="C3" s="1247"/>
      <c r="D3" s="1248"/>
      <c r="E3" s="1247"/>
      <c r="F3" s="1248"/>
      <c r="G3" s="1366"/>
      <c r="H3" s="1366"/>
      <c r="I3" s="1146"/>
      <c r="J3" s="712" t="s">
        <v>1</v>
      </c>
      <c r="K3" s="712" t="s">
        <v>458</v>
      </c>
      <c r="L3" s="712" t="s">
        <v>459</v>
      </c>
      <c r="M3" s="712" t="s">
        <v>460</v>
      </c>
      <c r="N3" s="713" t="s">
        <v>1</v>
      </c>
      <c r="O3" s="713" t="s">
        <v>2</v>
      </c>
      <c r="P3" s="713" t="s">
        <v>460</v>
      </c>
      <c r="Q3" s="713" t="s">
        <v>462</v>
      </c>
      <c r="R3" s="1374"/>
      <c r="S3" s="1154"/>
      <c r="T3" s="1152"/>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175" t="s">
        <v>3079</v>
      </c>
      <c r="B4" s="1175" t="s">
        <v>3080</v>
      </c>
      <c r="C4" s="1175" t="s">
        <v>3081</v>
      </c>
      <c r="D4" s="1175"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131"/>
      <c r="B5" s="1131"/>
      <c r="C5" s="1131"/>
      <c r="D5" s="1131"/>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131"/>
      <c r="B6" s="1131"/>
      <c r="C6" s="1131"/>
      <c r="D6" s="1131"/>
      <c r="E6" s="1175" t="s">
        <v>3091</v>
      </c>
      <c r="F6" s="1175" t="s">
        <v>3092</v>
      </c>
      <c r="G6" s="1188">
        <v>75000000</v>
      </c>
      <c r="H6" s="1188">
        <v>25000000</v>
      </c>
      <c r="I6" s="1158">
        <v>25000000</v>
      </c>
      <c r="J6" s="1161" t="s">
        <v>3093</v>
      </c>
      <c r="K6" s="1161" t="s">
        <v>3276</v>
      </c>
      <c r="L6" s="1162">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131"/>
      <c r="B7" s="1131"/>
      <c r="C7" s="1131"/>
      <c r="D7" s="1131"/>
      <c r="E7" s="1131"/>
      <c r="F7" s="1131"/>
      <c r="G7" s="1189"/>
      <c r="H7" s="1189"/>
      <c r="I7" s="1159"/>
      <c r="J7" s="1140"/>
      <c r="K7" s="1140"/>
      <c r="L7" s="1163"/>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131"/>
      <c r="B8" s="1131"/>
      <c r="C8" s="1131"/>
      <c r="D8" s="1131"/>
      <c r="E8" s="1131"/>
      <c r="F8" s="1131"/>
      <c r="G8" s="1355"/>
      <c r="H8" s="1355"/>
      <c r="I8" s="1160"/>
      <c r="J8" s="1141"/>
      <c r="K8" s="1141"/>
      <c r="L8" s="1164"/>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42" t="s">
        <v>3405</v>
      </c>
      <c r="B10" s="1142"/>
      <c r="C10" s="1142"/>
      <c r="D10" s="1142"/>
      <c r="E10" s="1142"/>
      <c r="F10" s="1142"/>
      <c r="G10" s="728">
        <f>SUM(G4:G8)</f>
        <v>275000000</v>
      </c>
      <c r="H10" s="728">
        <f>SUM(H4:H8)</f>
        <v>225000000</v>
      </c>
      <c r="I10" s="728">
        <f>SUM(I4:I8)</f>
        <v>225000000</v>
      </c>
      <c r="J10" s="1181"/>
      <c r="K10" s="1196"/>
      <c r="L10" s="1196"/>
      <c r="M10" s="1214"/>
      <c r="N10" s="1142" t="s">
        <v>3405</v>
      </c>
      <c r="O10" s="1142"/>
      <c r="P10" s="1142"/>
      <c r="Q10" s="1142"/>
      <c r="R10" s="1142"/>
      <c r="S10" s="1142"/>
      <c r="T10" s="1142"/>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131"/>
      <c r="B12" s="1131"/>
      <c r="C12" s="1131"/>
      <c r="D12" s="1131"/>
      <c r="E12" s="707"/>
      <c r="F12" s="731"/>
      <c r="G12" s="717"/>
      <c r="H12" s="717"/>
      <c r="I12" s="717"/>
      <c r="J12" s="707"/>
      <c r="K12" s="731"/>
      <c r="L12" s="707"/>
      <c r="M12" s="733"/>
      <c r="N12" s="707" t="s">
        <v>3771</v>
      </c>
      <c r="O12" s="165" t="s">
        <v>3770</v>
      </c>
      <c r="P12" s="166"/>
      <c r="Q12" s="167"/>
      <c r="R12" s="561">
        <v>520</v>
      </c>
      <c r="S12" s="157"/>
      <c r="T12" s="1200"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131"/>
      <c r="B13" s="1131"/>
      <c r="C13" s="1131"/>
      <c r="D13" s="1131"/>
      <c r="E13" s="707"/>
      <c r="F13" s="731"/>
      <c r="G13" s="717"/>
      <c r="H13" s="717"/>
      <c r="I13" s="717"/>
      <c r="J13" s="707"/>
      <c r="K13" s="731"/>
      <c r="L13" s="707"/>
      <c r="M13" s="733"/>
      <c r="N13" s="707" t="s">
        <v>3772</v>
      </c>
      <c r="O13" s="165" t="s">
        <v>3774</v>
      </c>
      <c r="P13" s="166"/>
      <c r="Q13" s="167"/>
      <c r="R13" s="561">
        <v>520</v>
      </c>
      <c r="S13" s="157"/>
      <c r="T13" s="1200"/>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131"/>
      <c r="B14" s="1131"/>
      <c r="C14" s="1131"/>
      <c r="D14" s="1131"/>
      <c r="E14" s="707"/>
      <c r="F14" s="731"/>
      <c r="G14" s="717"/>
      <c r="H14" s="717"/>
      <c r="I14" s="717"/>
      <c r="J14" s="707"/>
      <c r="K14" s="731"/>
      <c r="L14" s="707"/>
      <c r="M14" s="733"/>
      <c r="N14" s="707" t="s">
        <v>3773</v>
      </c>
      <c r="O14" s="165" t="s">
        <v>3416</v>
      </c>
      <c r="P14" s="166"/>
      <c r="Q14" s="167"/>
      <c r="R14" s="561">
        <v>520</v>
      </c>
      <c r="S14" s="157"/>
      <c r="T14" s="1200"/>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131"/>
      <c r="B15" s="1131"/>
      <c r="C15" s="1131"/>
      <c r="D15" s="1131"/>
      <c r="E15" s="707"/>
      <c r="F15" s="731"/>
      <c r="G15" s="717"/>
      <c r="H15" s="717"/>
      <c r="I15" s="717"/>
      <c r="J15" s="707"/>
      <c r="K15" s="731"/>
      <c r="L15" s="707"/>
      <c r="M15" s="733"/>
      <c r="N15" s="707" t="s">
        <v>3775</v>
      </c>
      <c r="O15" s="165" t="s">
        <v>3776</v>
      </c>
      <c r="P15" s="166"/>
      <c r="Q15" s="167"/>
      <c r="R15" s="561">
        <v>520</v>
      </c>
      <c r="S15" s="157"/>
      <c r="T15" s="1200"/>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131"/>
      <c r="B16" s="1131"/>
      <c r="C16" s="1131"/>
      <c r="D16" s="1131"/>
      <c r="E16" s="707"/>
      <c r="F16" s="731"/>
      <c r="G16" s="717"/>
      <c r="H16" s="717"/>
      <c r="I16" s="717"/>
      <c r="J16" s="707"/>
      <c r="K16" s="731"/>
      <c r="L16" s="707"/>
      <c r="M16" s="733"/>
      <c r="N16" s="707" t="s">
        <v>3778</v>
      </c>
      <c r="O16" s="165" t="s">
        <v>3777</v>
      </c>
      <c r="P16" s="166"/>
      <c r="Q16" s="167"/>
      <c r="R16" s="561">
        <v>520</v>
      </c>
      <c r="S16" s="157"/>
      <c r="T16" s="1200"/>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131"/>
      <c r="B17" s="1131"/>
      <c r="C17" s="1131"/>
      <c r="D17" s="1131"/>
      <c r="E17" s="707"/>
      <c r="F17" s="731"/>
      <c r="G17" s="717"/>
      <c r="H17" s="717"/>
      <c r="I17" s="717"/>
      <c r="J17" s="707"/>
      <c r="K17" s="731"/>
      <c r="L17" s="707"/>
      <c r="M17" s="733"/>
      <c r="N17" s="707" t="s">
        <v>3779</v>
      </c>
      <c r="O17" s="165" t="s">
        <v>3780</v>
      </c>
      <c r="P17" s="166"/>
      <c r="Q17" s="167"/>
      <c r="R17" s="561">
        <v>520</v>
      </c>
      <c r="S17" s="157"/>
      <c r="T17" s="1201"/>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131"/>
      <c r="B18" s="1131"/>
      <c r="C18" s="1131"/>
      <c r="D18" s="1131"/>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199"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131"/>
      <c r="B19" s="1131"/>
      <c r="C19" s="1131"/>
      <c r="D19" s="1131"/>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00"/>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361"/>
      <c r="B20" s="1361"/>
      <c r="C20" s="1361"/>
      <c r="D20" s="1361"/>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00"/>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42" t="s">
        <v>3406</v>
      </c>
      <c r="B21" s="1142"/>
      <c r="C21" s="1142"/>
      <c r="D21" s="1142"/>
      <c r="E21" s="1142"/>
      <c r="F21" s="1142"/>
      <c r="G21" s="728">
        <f>SUM(G12:G20)</f>
        <v>275000000</v>
      </c>
      <c r="H21" s="728">
        <f>SUM(H12:H20)</f>
        <v>290000000</v>
      </c>
      <c r="I21" s="728">
        <f>SUM(I12:I20)</f>
        <v>290000000</v>
      </c>
      <c r="J21" s="1181"/>
      <c r="K21" s="1196"/>
      <c r="L21" s="1196"/>
      <c r="M21" s="1214"/>
      <c r="N21" s="1142" t="s">
        <v>3406</v>
      </c>
      <c r="O21" s="1142"/>
      <c r="P21" s="1142"/>
      <c r="Q21" s="1142"/>
      <c r="R21" s="1142"/>
      <c r="S21" s="1142"/>
      <c r="T21" s="1142"/>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131" t="s">
        <v>2923</v>
      </c>
      <c r="B23" s="1131" t="s">
        <v>3162</v>
      </c>
      <c r="C23" s="1131" t="s">
        <v>2925</v>
      </c>
      <c r="D23" s="1131" t="s">
        <v>3163</v>
      </c>
      <c r="E23" s="1131" t="s">
        <v>2927</v>
      </c>
      <c r="F23" s="1131"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354"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131"/>
      <c r="B24" s="1131"/>
      <c r="C24" s="1131"/>
      <c r="D24" s="1131"/>
      <c r="E24" s="1132"/>
      <c r="F24" s="1132"/>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354"/>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131"/>
      <c r="B25" s="1131"/>
      <c r="C25" s="1131"/>
      <c r="D25" s="1131"/>
      <c r="E25" s="707"/>
      <c r="F25" s="707"/>
      <c r="G25" s="717"/>
      <c r="H25" s="101"/>
      <c r="I25" s="101"/>
      <c r="J25" s="2"/>
      <c r="K25" s="100"/>
      <c r="L25" s="2"/>
      <c r="M25" s="101"/>
      <c r="N25" s="707" t="s">
        <v>3788</v>
      </c>
      <c r="O25" s="154" t="s">
        <v>3798</v>
      </c>
      <c r="P25" s="170"/>
      <c r="Q25" s="155"/>
      <c r="R25" s="561">
        <v>510</v>
      </c>
      <c r="S25" s="157"/>
      <c r="T25" s="1354"/>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131"/>
      <c r="B26" s="1131"/>
      <c r="C26" s="1131"/>
      <c r="D26" s="1131"/>
      <c r="E26" s="707"/>
      <c r="F26" s="707"/>
      <c r="G26" s="717"/>
      <c r="H26" s="101"/>
      <c r="I26" s="101"/>
      <c r="J26" s="2"/>
      <c r="K26" s="100"/>
      <c r="L26" s="2"/>
      <c r="M26" s="101"/>
      <c r="N26" s="707" t="s">
        <v>3789</v>
      </c>
      <c r="O26" s="154" t="s">
        <v>3799</v>
      </c>
      <c r="P26" s="170"/>
      <c r="Q26" s="155"/>
      <c r="R26" s="561">
        <v>510</v>
      </c>
      <c r="S26" s="157"/>
      <c r="T26" s="1354"/>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131"/>
      <c r="B27" s="1131"/>
      <c r="C27" s="1131"/>
      <c r="D27" s="1131"/>
      <c r="E27" s="707"/>
      <c r="F27" s="707"/>
      <c r="G27" s="717"/>
      <c r="H27" s="101"/>
      <c r="I27" s="101"/>
      <c r="J27" s="2"/>
      <c r="K27" s="100"/>
      <c r="L27" s="2"/>
      <c r="M27" s="101"/>
      <c r="N27" s="707" t="s">
        <v>3790</v>
      </c>
      <c r="O27" s="154" t="s">
        <v>3824</v>
      </c>
      <c r="P27" s="170"/>
      <c r="Q27" s="155"/>
      <c r="R27" s="561">
        <v>510</v>
      </c>
      <c r="S27" s="157"/>
      <c r="T27" s="1354"/>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131"/>
      <c r="B28" s="1131"/>
      <c r="C28" s="1131"/>
      <c r="D28" s="1131"/>
      <c r="E28" s="707"/>
      <c r="F28" s="707"/>
      <c r="G28" s="717"/>
      <c r="H28" s="101"/>
      <c r="I28" s="101"/>
      <c r="J28" s="2"/>
      <c r="K28" s="100"/>
      <c r="L28" s="2"/>
      <c r="M28" s="101"/>
      <c r="N28" s="707" t="s">
        <v>3791</v>
      </c>
      <c r="O28" s="154" t="s">
        <v>3800</v>
      </c>
      <c r="P28" s="170"/>
      <c r="Q28" s="155"/>
      <c r="R28" s="561">
        <v>510</v>
      </c>
      <c r="S28" s="157"/>
      <c r="T28" s="1354"/>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131"/>
      <c r="B29" s="1131"/>
      <c r="C29" s="1131"/>
      <c r="D29" s="1131"/>
      <c r="E29" s="707"/>
      <c r="F29" s="707"/>
      <c r="G29" s="717"/>
      <c r="H29" s="101"/>
      <c r="I29" s="101"/>
      <c r="J29" s="2"/>
      <c r="K29" s="100"/>
      <c r="L29" s="2"/>
      <c r="M29" s="101"/>
      <c r="N29" s="707" t="s">
        <v>3792</v>
      </c>
      <c r="O29" s="154" t="s">
        <v>3801</v>
      </c>
      <c r="P29" s="170"/>
      <c r="Q29" s="155"/>
      <c r="R29" s="561">
        <v>510</v>
      </c>
      <c r="S29" s="157"/>
      <c r="T29" s="1354"/>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131"/>
      <c r="B30" s="1131"/>
      <c r="C30" s="1131"/>
      <c r="D30" s="1131"/>
      <c r="E30" s="707"/>
      <c r="F30" s="707"/>
      <c r="G30" s="717"/>
      <c r="H30" s="101"/>
      <c r="I30" s="101"/>
      <c r="J30" s="2"/>
      <c r="K30" s="100"/>
      <c r="L30" s="2"/>
      <c r="M30" s="101"/>
      <c r="N30" s="707" t="s">
        <v>3793</v>
      </c>
      <c r="O30" s="154" t="s">
        <v>3802</v>
      </c>
      <c r="P30" s="170"/>
      <c r="Q30" s="155"/>
      <c r="R30" s="561">
        <v>510</v>
      </c>
      <c r="S30" s="157"/>
      <c r="T30" s="1354"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131"/>
      <c r="B31" s="1131"/>
      <c r="C31" s="1131"/>
      <c r="D31" s="1131"/>
      <c r="E31" s="707"/>
      <c r="F31" s="707"/>
      <c r="G31" s="717"/>
      <c r="H31" s="101"/>
      <c r="I31" s="101"/>
      <c r="J31" s="2"/>
      <c r="K31" s="100"/>
      <c r="L31" s="2"/>
      <c r="M31" s="101"/>
      <c r="N31" s="707" t="s">
        <v>3794</v>
      </c>
      <c r="O31" s="154" t="s">
        <v>3803</v>
      </c>
      <c r="P31" s="170"/>
      <c r="Q31" s="155"/>
      <c r="R31" s="561">
        <v>510</v>
      </c>
      <c r="S31" s="157"/>
      <c r="T31" s="1354"/>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131"/>
      <c r="B32" s="1131"/>
      <c r="C32" s="1131"/>
      <c r="D32" s="1131"/>
      <c r="E32" s="707"/>
      <c r="F32" s="707"/>
      <c r="G32" s="717"/>
      <c r="H32" s="101"/>
      <c r="I32" s="101"/>
      <c r="J32" s="2"/>
      <c r="K32" s="100"/>
      <c r="L32" s="2"/>
      <c r="M32" s="101"/>
      <c r="N32" s="707" t="s">
        <v>3795</v>
      </c>
      <c r="O32" s="154" t="s">
        <v>3804</v>
      </c>
      <c r="P32" s="170"/>
      <c r="Q32" s="155"/>
      <c r="R32" s="561">
        <v>510</v>
      </c>
      <c r="S32" s="157"/>
      <c r="T32" s="1354"/>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131"/>
      <c r="B33" s="1131"/>
      <c r="C33" s="1131"/>
      <c r="D33" s="1131"/>
      <c r="E33" s="707"/>
      <c r="F33" s="707"/>
      <c r="G33" s="717"/>
      <c r="H33" s="101"/>
      <c r="I33" s="101"/>
      <c r="J33" s="2"/>
      <c r="K33" s="100"/>
      <c r="L33" s="2"/>
      <c r="M33" s="101"/>
      <c r="N33" s="707" t="s">
        <v>3796</v>
      </c>
      <c r="O33" s="154" t="s">
        <v>3805</v>
      </c>
      <c r="P33" s="170"/>
      <c r="Q33" s="155"/>
      <c r="R33" s="561">
        <v>510</v>
      </c>
      <c r="S33" s="157"/>
      <c r="T33" s="1354"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131"/>
      <c r="B34" s="1131"/>
      <c r="C34" s="1131"/>
      <c r="D34" s="1131"/>
      <c r="E34" s="707"/>
      <c r="F34" s="707"/>
      <c r="G34" s="717"/>
      <c r="H34" s="101"/>
      <c r="I34" s="101"/>
      <c r="J34" s="2"/>
      <c r="K34" s="100"/>
      <c r="L34" s="2"/>
      <c r="M34" s="101"/>
      <c r="N34" s="707" t="s">
        <v>4074</v>
      </c>
      <c r="O34" s="154" t="s">
        <v>4075</v>
      </c>
      <c r="P34" s="170"/>
      <c r="Q34" s="155"/>
      <c r="R34" s="561">
        <v>510</v>
      </c>
      <c r="S34" s="157"/>
      <c r="T34" s="1354"/>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131"/>
      <c r="B35" s="1131"/>
      <c r="C35" s="1131"/>
      <c r="D35" s="1131"/>
      <c r="E35" s="707"/>
      <c r="F35" s="707"/>
      <c r="G35" s="717"/>
      <c r="H35" s="101"/>
      <c r="I35" s="101"/>
      <c r="J35" s="2"/>
      <c r="K35" s="100"/>
      <c r="L35" s="2"/>
      <c r="M35" s="101"/>
      <c r="N35" s="707" t="s">
        <v>3806</v>
      </c>
      <c r="O35" s="154" t="s">
        <v>3815</v>
      </c>
      <c r="P35" s="170"/>
      <c r="Q35" s="155"/>
      <c r="R35" s="561">
        <v>510</v>
      </c>
      <c r="S35" s="157"/>
      <c r="T35" s="1354"/>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131"/>
      <c r="B36" s="1131"/>
      <c r="C36" s="1131"/>
      <c r="D36" s="1131"/>
      <c r="E36" s="707"/>
      <c r="F36" s="707"/>
      <c r="G36" s="717"/>
      <c r="H36" s="101"/>
      <c r="I36" s="101"/>
      <c r="J36" s="2"/>
      <c r="K36" s="100"/>
      <c r="L36" s="2"/>
      <c r="M36" s="101"/>
      <c r="N36" s="707" t="s">
        <v>3807</v>
      </c>
      <c r="O36" s="154" t="s">
        <v>3816</v>
      </c>
      <c r="P36" s="170"/>
      <c r="Q36" s="155"/>
      <c r="R36" s="561">
        <v>510</v>
      </c>
      <c r="S36" s="157"/>
      <c r="T36" s="1354"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131"/>
      <c r="B37" s="1131"/>
      <c r="C37" s="1131"/>
      <c r="D37" s="1131"/>
      <c r="E37" s="707"/>
      <c r="F37" s="707"/>
      <c r="G37" s="717"/>
      <c r="H37" s="101"/>
      <c r="I37" s="101"/>
      <c r="J37" s="2"/>
      <c r="K37" s="100"/>
      <c r="L37" s="2"/>
      <c r="M37" s="101"/>
      <c r="N37" s="707" t="s">
        <v>3808</v>
      </c>
      <c r="O37" s="154" t="s">
        <v>3817</v>
      </c>
      <c r="P37" s="170"/>
      <c r="Q37" s="155"/>
      <c r="R37" s="561">
        <v>510</v>
      </c>
      <c r="S37" s="157"/>
      <c r="T37" s="1354"/>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131"/>
      <c r="B38" s="1131"/>
      <c r="C38" s="1131"/>
      <c r="D38" s="1131"/>
      <c r="E38" s="707"/>
      <c r="F38" s="707"/>
      <c r="G38" s="717"/>
      <c r="H38" s="101"/>
      <c r="I38" s="101"/>
      <c r="J38" s="2"/>
      <c r="K38" s="100"/>
      <c r="L38" s="2"/>
      <c r="M38" s="101"/>
      <c r="N38" s="707" t="s">
        <v>3809</v>
      </c>
      <c r="O38" s="154" t="s">
        <v>3818</v>
      </c>
      <c r="P38" s="170"/>
      <c r="Q38" s="155"/>
      <c r="R38" s="561">
        <v>510</v>
      </c>
      <c r="S38" s="157"/>
      <c r="T38" s="1199"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131"/>
      <c r="B39" s="1131"/>
      <c r="C39" s="1131"/>
      <c r="D39" s="1131"/>
      <c r="E39" s="707"/>
      <c r="F39" s="707"/>
      <c r="G39" s="717"/>
      <c r="H39" s="101"/>
      <c r="I39" s="101"/>
      <c r="J39" s="2"/>
      <c r="K39" s="100"/>
      <c r="L39" s="2"/>
      <c r="M39" s="101"/>
      <c r="N39" s="707" t="s">
        <v>3810</v>
      </c>
      <c r="O39" s="154" t="s">
        <v>3819</v>
      </c>
      <c r="P39" s="170"/>
      <c r="Q39" s="155"/>
      <c r="R39" s="561">
        <v>510</v>
      </c>
      <c r="S39" s="157"/>
      <c r="T39" s="1200"/>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131"/>
      <c r="B40" s="1131"/>
      <c r="C40" s="1131"/>
      <c r="D40" s="1131"/>
      <c r="E40" s="707"/>
      <c r="F40" s="707"/>
      <c r="G40" s="717"/>
      <c r="H40" s="101"/>
      <c r="I40" s="101"/>
      <c r="J40" s="2"/>
      <c r="K40" s="100"/>
      <c r="L40" s="2"/>
      <c r="M40" s="101"/>
      <c r="N40" s="707" t="s">
        <v>3811</v>
      </c>
      <c r="O40" s="154" t="s">
        <v>3820</v>
      </c>
      <c r="P40" s="170"/>
      <c r="Q40" s="155"/>
      <c r="R40" s="561">
        <v>510</v>
      </c>
      <c r="S40" s="157"/>
      <c r="T40" s="1200"/>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131"/>
      <c r="B41" s="1131"/>
      <c r="C41" s="1131"/>
      <c r="D41" s="1131"/>
      <c r="E41" s="707"/>
      <c r="F41" s="707"/>
      <c r="G41" s="717"/>
      <c r="H41" s="101"/>
      <c r="I41" s="101"/>
      <c r="J41" s="2"/>
      <c r="K41" s="100"/>
      <c r="L41" s="2"/>
      <c r="M41" s="101"/>
      <c r="N41" s="707" t="s">
        <v>3812</v>
      </c>
      <c r="O41" s="154" t="s">
        <v>3821</v>
      </c>
      <c r="P41" s="170"/>
      <c r="Q41" s="155"/>
      <c r="R41" s="561">
        <v>510</v>
      </c>
      <c r="S41" s="157"/>
      <c r="T41" s="1200"/>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131"/>
      <c r="B42" s="1131"/>
      <c r="C42" s="1131"/>
      <c r="D42" s="1131"/>
      <c r="E42" s="707"/>
      <c r="F42" s="707"/>
      <c r="G42" s="717"/>
      <c r="H42" s="101"/>
      <c r="I42" s="101"/>
      <c r="J42" s="2"/>
      <c r="K42" s="100"/>
      <c r="L42" s="2"/>
      <c r="M42" s="101"/>
      <c r="N42" s="707" t="s">
        <v>3813</v>
      </c>
      <c r="O42" s="154" t="s">
        <v>3822</v>
      </c>
      <c r="P42" s="170"/>
      <c r="Q42" s="155"/>
      <c r="R42" s="561">
        <v>510</v>
      </c>
      <c r="S42" s="157"/>
      <c r="T42" s="1200"/>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131"/>
      <c r="B43" s="1131"/>
      <c r="C43" s="1131"/>
      <c r="D43" s="1131"/>
      <c r="E43" s="707"/>
      <c r="F43" s="707"/>
      <c r="G43" s="717"/>
      <c r="H43" s="101"/>
      <c r="I43" s="101"/>
      <c r="J43" s="2"/>
      <c r="K43" s="100"/>
      <c r="L43" s="2"/>
      <c r="M43" s="101"/>
      <c r="N43" s="707" t="s">
        <v>3814</v>
      </c>
      <c r="O43" s="154" t="s">
        <v>3823</v>
      </c>
      <c r="P43" s="170"/>
      <c r="Q43" s="155"/>
      <c r="R43" s="561">
        <v>510</v>
      </c>
      <c r="S43" s="157"/>
      <c r="T43" s="1201"/>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132"/>
      <c r="B44" s="1132"/>
      <c r="C44" s="1132"/>
      <c r="D44" s="1132"/>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47"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348"/>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349"/>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175" t="s">
        <v>2923</v>
      </c>
      <c r="B47" s="1175" t="s">
        <v>3162</v>
      </c>
      <c r="C47" s="1175" t="s">
        <v>3003</v>
      </c>
      <c r="D47" s="1175"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47"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131"/>
      <c r="B48" s="1131"/>
      <c r="C48" s="1131"/>
      <c r="D48" s="1131"/>
      <c r="E48" s="714"/>
      <c r="F48" s="721"/>
      <c r="G48" s="107"/>
      <c r="H48" s="107"/>
      <c r="I48" s="107"/>
      <c r="J48" s="2"/>
      <c r="K48" s="100"/>
      <c r="L48" s="2"/>
      <c r="M48" s="101"/>
      <c r="N48" s="2" t="s">
        <v>3832</v>
      </c>
      <c r="O48" s="154" t="s">
        <v>3834</v>
      </c>
      <c r="P48" s="155"/>
      <c r="Q48" s="155"/>
      <c r="R48" s="561">
        <v>510</v>
      </c>
      <c r="S48" s="157"/>
      <c r="T48" s="1349"/>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131"/>
      <c r="B49" s="1131"/>
      <c r="C49" s="1131"/>
      <c r="D49" s="1131"/>
      <c r="E49" s="1175" t="s">
        <v>3018</v>
      </c>
      <c r="F49" s="1175"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354"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131"/>
      <c r="B50" s="1131"/>
      <c r="C50" s="1131"/>
      <c r="D50" s="1131"/>
      <c r="E50" s="1131"/>
      <c r="F50" s="1131"/>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354"/>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131"/>
      <c r="B51" s="1131"/>
      <c r="C51" s="1131"/>
      <c r="D51" s="1131"/>
      <c r="E51" s="1131"/>
      <c r="F51" s="1131"/>
      <c r="G51" s="107"/>
      <c r="H51" s="107"/>
      <c r="I51" s="107"/>
      <c r="J51" s="714"/>
      <c r="K51" s="721"/>
      <c r="L51" s="714"/>
      <c r="M51" s="101"/>
      <c r="N51" s="2" t="s">
        <v>3837</v>
      </c>
      <c r="O51" s="154" t="s">
        <v>3847</v>
      </c>
      <c r="P51" s="155"/>
      <c r="Q51" s="155"/>
      <c r="R51" s="561">
        <v>510</v>
      </c>
      <c r="S51" s="157"/>
      <c r="T51" s="1354"/>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131"/>
      <c r="B52" s="1131"/>
      <c r="C52" s="1131"/>
      <c r="D52" s="1131"/>
      <c r="E52" s="1131"/>
      <c r="F52" s="1131"/>
      <c r="G52" s="107"/>
      <c r="H52" s="107"/>
      <c r="I52" s="107"/>
      <c r="J52" s="714"/>
      <c r="K52" s="721"/>
      <c r="L52" s="714"/>
      <c r="M52" s="101"/>
      <c r="N52" s="2" t="s">
        <v>3838</v>
      </c>
      <c r="O52" s="154" t="s">
        <v>3848</v>
      </c>
      <c r="P52" s="155"/>
      <c r="Q52" s="155"/>
      <c r="R52" s="561">
        <v>510</v>
      </c>
      <c r="S52" s="157"/>
      <c r="T52" s="1354"/>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131"/>
      <c r="B53" s="1131"/>
      <c r="C53" s="1131"/>
      <c r="D53" s="1131"/>
      <c r="E53" s="1131"/>
      <c r="F53" s="1131"/>
      <c r="G53" s="107"/>
      <c r="H53" s="107"/>
      <c r="I53" s="107"/>
      <c r="J53" s="714"/>
      <c r="K53" s="721"/>
      <c r="L53" s="714"/>
      <c r="M53" s="101"/>
      <c r="N53" s="2" t="s">
        <v>3839</v>
      </c>
      <c r="O53" s="154" t="s">
        <v>3849</v>
      </c>
      <c r="P53" s="155"/>
      <c r="Q53" s="155"/>
      <c r="R53" s="561">
        <v>510</v>
      </c>
      <c r="S53" s="157"/>
      <c r="T53" s="1354"/>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131"/>
      <c r="B54" s="1131"/>
      <c r="C54" s="1131"/>
      <c r="D54" s="1131"/>
      <c r="E54" s="1131"/>
      <c r="F54" s="1131"/>
      <c r="G54" s="107"/>
      <c r="H54" s="107"/>
      <c r="I54" s="107"/>
      <c r="J54" s="714"/>
      <c r="K54" s="721"/>
      <c r="L54" s="714"/>
      <c r="M54" s="101"/>
      <c r="N54" s="2" t="s">
        <v>3840</v>
      </c>
      <c r="O54" s="154" t="s">
        <v>3850</v>
      </c>
      <c r="P54" s="155"/>
      <c r="Q54" s="155"/>
      <c r="R54" s="561">
        <v>510</v>
      </c>
      <c r="S54" s="157"/>
      <c r="T54" s="1199"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131"/>
      <c r="B55" s="1131"/>
      <c r="C55" s="1131"/>
      <c r="D55" s="1131"/>
      <c r="E55" s="1131"/>
      <c r="F55" s="1131"/>
      <c r="G55" s="107"/>
      <c r="H55" s="107"/>
      <c r="I55" s="107"/>
      <c r="J55" s="714"/>
      <c r="K55" s="721"/>
      <c r="L55" s="714"/>
      <c r="M55" s="101"/>
      <c r="N55" s="2" t="s">
        <v>3841</v>
      </c>
      <c r="O55" s="154" t="s">
        <v>3851</v>
      </c>
      <c r="P55" s="155"/>
      <c r="Q55" s="155"/>
      <c r="R55" s="561">
        <v>510</v>
      </c>
      <c r="S55" s="157"/>
      <c r="T55" s="1200"/>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131"/>
      <c r="B56" s="1131"/>
      <c r="C56" s="1131"/>
      <c r="D56" s="1131"/>
      <c r="E56" s="1131"/>
      <c r="F56" s="1131"/>
      <c r="G56" s="107"/>
      <c r="H56" s="107"/>
      <c r="I56" s="107"/>
      <c r="J56" s="714"/>
      <c r="K56" s="721"/>
      <c r="L56" s="714"/>
      <c r="M56" s="101"/>
      <c r="N56" s="2" t="s">
        <v>3842</v>
      </c>
      <c r="O56" s="154" t="s">
        <v>3852</v>
      </c>
      <c r="P56" s="155"/>
      <c r="Q56" s="155"/>
      <c r="R56" s="561">
        <v>510</v>
      </c>
      <c r="S56" s="157"/>
      <c r="T56" s="1200"/>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131"/>
      <c r="B57" s="1131"/>
      <c r="C57" s="1131"/>
      <c r="D57" s="1131"/>
      <c r="E57" s="1131"/>
      <c r="F57" s="1131"/>
      <c r="G57" s="107"/>
      <c r="H57" s="107"/>
      <c r="I57" s="107"/>
      <c r="J57" s="714"/>
      <c r="K57" s="721"/>
      <c r="L57" s="714"/>
      <c r="M57" s="101"/>
      <c r="N57" s="2" t="s">
        <v>3843</v>
      </c>
      <c r="O57" s="154" t="s">
        <v>3853</v>
      </c>
      <c r="P57" s="155"/>
      <c r="Q57" s="155"/>
      <c r="R57" s="561">
        <v>510</v>
      </c>
      <c r="S57" s="157"/>
      <c r="T57" s="1200"/>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131"/>
      <c r="B58" s="1131"/>
      <c r="C58" s="1131"/>
      <c r="D58" s="1131"/>
      <c r="E58" s="1131"/>
      <c r="F58" s="1131"/>
      <c r="G58" s="107"/>
      <c r="H58" s="107"/>
      <c r="I58" s="107"/>
      <c r="J58" s="714"/>
      <c r="K58" s="721"/>
      <c r="L58" s="714"/>
      <c r="M58" s="101"/>
      <c r="N58" s="2" t="s">
        <v>3844</v>
      </c>
      <c r="O58" s="154" t="s">
        <v>3854</v>
      </c>
      <c r="P58" s="155"/>
      <c r="Q58" s="155"/>
      <c r="R58" s="561">
        <v>510</v>
      </c>
      <c r="S58" s="157"/>
      <c r="T58" s="1200"/>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131"/>
      <c r="B59" s="1131"/>
      <c r="C59" s="1131"/>
      <c r="D59" s="1131"/>
      <c r="E59" s="1131"/>
      <c r="F59" s="1131"/>
      <c r="G59" s="107"/>
      <c r="H59" s="107"/>
      <c r="I59" s="107"/>
      <c r="J59" s="714"/>
      <c r="K59" s="721"/>
      <c r="L59" s="714"/>
      <c r="M59" s="101"/>
      <c r="N59" s="2" t="s">
        <v>3845</v>
      </c>
      <c r="O59" s="154" t="s">
        <v>3855</v>
      </c>
      <c r="P59" s="155"/>
      <c r="Q59" s="155"/>
      <c r="R59" s="561">
        <v>510</v>
      </c>
      <c r="S59" s="157"/>
      <c r="T59" s="1201"/>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132"/>
      <c r="B60" s="1132"/>
      <c r="C60" s="1132"/>
      <c r="D60" s="1132"/>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47"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349"/>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175" t="s">
        <v>2923</v>
      </c>
      <c r="B69" s="1202" t="s">
        <v>3162</v>
      </c>
      <c r="C69" s="1175" t="s">
        <v>2943</v>
      </c>
      <c r="D69" s="1202" t="s">
        <v>3170</v>
      </c>
      <c r="E69" s="1175" t="s">
        <v>2961</v>
      </c>
      <c r="F69" s="1202" t="s">
        <v>3177</v>
      </c>
      <c r="G69" s="1188">
        <v>900000000</v>
      </c>
      <c r="H69" s="1188">
        <v>900000000</v>
      </c>
      <c r="I69" s="1208">
        <v>900000000</v>
      </c>
      <c r="J69" s="1142" t="s">
        <v>2964</v>
      </c>
      <c r="K69" s="1142" t="s">
        <v>3221</v>
      </c>
      <c r="L69" s="1142">
        <v>9</v>
      </c>
      <c r="M69" s="106">
        <v>0</v>
      </c>
      <c r="N69" s="2" t="s">
        <v>3880</v>
      </c>
      <c r="O69" s="154" t="s">
        <v>3883</v>
      </c>
      <c r="P69" s="155">
        <v>390000000</v>
      </c>
      <c r="Q69" s="158">
        <v>543000000</v>
      </c>
      <c r="R69" s="151">
        <v>310</v>
      </c>
      <c r="S69" s="157">
        <f t="shared" ref="S69:S77" si="49">+Q69-U69</f>
        <v>443000000</v>
      </c>
      <c r="T69" s="1347"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131"/>
      <c r="B70" s="1203"/>
      <c r="C70" s="1131"/>
      <c r="D70" s="1203"/>
      <c r="E70" s="1131"/>
      <c r="F70" s="1203"/>
      <c r="G70" s="1189"/>
      <c r="H70" s="1189"/>
      <c r="I70" s="1209"/>
      <c r="J70" s="1142"/>
      <c r="K70" s="1142"/>
      <c r="L70" s="1142"/>
      <c r="M70" s="724"/>
      <c r="N70" s="2" t="s">
        <v>3881</v>
      </c>
      <c r="O70" s="154" t="s">
        <v>3884</v>
      </c>
      <c r="P70" s="155">
        <v>25000000</v>
      </c>
      <c r="Q70" s="158">
        <v>40000000</v>
      </c>
      <c r="R70" s="151">
        <v>310</v>
      </c>
      <c r="S70" s="157">
        <f t="shared" si="49"/>
        <v>-616970754</v>
      </c>
      <c r="T70" s="1348"/>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131"/>
      <c r="B71" s="1203"/>
      <c r="C71" s="1131"/>
      <c r="D71" s="1203"/>
      <c r="E71" s="1131"/>
      <c r="F71" s="1203"/>
      <c r="G71" s="1189"/>
      <c r="H71" s="1189"/>
      <c r="I71" s="1209"/>
      <c r="J71" s="1142"/>
      <c r="K71" s="1142"/>
      <c r="L71" s="1142"/>
      <c r="M71" s="724"/>
      <c r="N71" s="2" t="s">
        <v>3882</v>
      </c>
      <c r="O71" s="154" t="s">
        <v>3885</v>
      </c>
      <c r="P71" s="155">
        <v>60000000</v>
      </c>
      <c r="Q71" s="158">
        <v>132000000</v>
      </c>
      <c r="R71" s="151">
        <v>310</v>
      </c>
      <c r="S71" s="157">
        <f t="shared" si="49"/>
        <v>-48000000</v>
      </c>
      <c r="T71" s="1349"/>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175" t="s">
        <v>2923</v>
      </c>
      <c r="B72" s="1175" t="s">
        <v>3162</v>
      </c>
      <c r="C72" s="1175" t="s">
        <v>2943</v>
      </c>
      <c r="D72" s="1175"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199"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131"/>
      <c r="B73" s="1131"/>
      <c r="C73" s="1131"/>
      <c r="D73" s="1131"/>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00"/>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132"/>
      <c r="B74" s="1132"/>
      <c r="C74" s="1132"/>
      <c r="D74" s="1132"/>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01"/>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175" t="s">
        <v>2923</v>
      </c>
      <c r="B75" s="1202" t="s">
        <v>3162</v>
      </c>
      <c r="C75" s="1175" t="s">
        <v>2943</v>
      </c>
      <c r="D75" s="1202" t="s">
        <v>3170</v>
      </c>
      <c r="E75" s="1175" t="s">
        <v>2988</v>
      </c>
      <c r="F75" s="1202" t="s">
        <v>3180</v>
      </c>
      <c r="G75" s="1188">
        <v>122000000</v>
      </c>
      <c r="H75" s="1188">
        <v>170000000</v>
      </c>
      <c r="I75" s="1208">
        <v>170000000</v>
      </c>
      <c r="J75" s="1142" t="s">
        <v>2990</v>
      </c>
      <c r="K75" s="1142" t="s">
        <v>3272</v>
      </c>
      <c r="L75" s="1142">
        <v>5</v>
      </c>
      <c r="M75" s="106">
        <v>0</v>
      </c>
      <c r="N75" s="2" t="s">
        <v>3887</v>
      </c>
      <c r="O75" s="154" t="s">
        <v>3181</v>
      </c>
      <c r="P75" s="155">
        <v>70000000</v>
      </c>
      <c r="Q75" s="155">
        <v>70000000</v>
      </c>
      <c r="R75" s="151">
        <v>410</v>
      </c>
      <c r="S75" s="157">
        <f t="shared" si="49"/>
        <v>55000000</v>
      </c>
      <c r="T75" s="1211"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131"/>
      <c r="B76" s="1203"/>
      <c r="C76" s="1131"/>
      <c r="D76" s="1203"/>
      <c r="E76" s="1131"/>
      <c r="F76" s="1203"/>
      <c r="G76" s="1204"/>
      <c r="H76" s="1204"/>
      <c r="I76" s="1210"/>
      <c r="J76" s="1142"/>
      <c r="K76" s="1142"/>
      <c r="L76" s="1142"/>
      <c r="M76" s="102"/>
      <c r="N76" s="2" t="s">
        <v>3888</v>
      </c>
      <c r="O76" s="154" t="s">
        <v>3237</v>
      </c>
      <c r="P76" s="155">
        <v>50000000</v>
      </c>
      <c r="Q76" s="155">
        <v>50000000</v>
      </c>
      <c r="R76" s="151">
        <v>410</v>
      </c>
      <c r="S76" s="157">
        <f t="shared" si="49"/>
        <v>48000000</v>
      </c>
      <c r="T76" s="1212"/>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131"/>
      <c r="B77" s="1203"/>
      <c r="C77" s="1131"/>
      <c r="D77" s="1203"/>
      <c r="E77" s="1131"/>
      <c r="F77" s="1203"/>
      <c r="G77" s="1204"/>
      <c r="H77" s="1204"/>
      <c r="I77" s="1210"/>
      <c r="J77" s="1142"/>
      <c r="K77" s="1142"/>
      <c r="L77" s="1142"/>
      <c r="M77" s="102"/>
      <c r="N77" s="2" t="s">
        <v>3889</v>
      </c>
      <c r="O77" s="154" t="s">
        <v>394</v>
      </c>
      <c r="P77" s="155">
        <v>50000000</v>
      </c>
      <c r="Q77" s="155">
        <v>50000000</v>
      </c>
      <c r="R77" s="151">
        <v>410</v>
      </c>
      <c r="S77" s="157">
        <f t="shared" si="49"/>
        <v>27000000</v>
      </c>
      <c r="T77" s="1213"/>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175" t="s">
        <v>2923</v>
      </c>
      <c r="B79" s="1175" t="s">
        <v>3162</v>
      </c>
      <c r="C79" s="1175" t="s">
        <v>2943</v>
      </c>
      <c r="D79" s="1175"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132"/>
      <c r="B80" s="1132"/>
      <c r="C80" s="1132"/>
      <c r="D80" s="1132"/>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11"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12"/>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13"/>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42" t="s">
        <v>3407</v>
      </c>
      <c r="B86" s="1142"/>
      <c r="C86" s="1142"/>
      <c r="D86" s="1142"/>
      <c r="E86" s="1142"/>
      <c r="F86" s="1142"/>
      <c r="G86" s="728">
        <f>SUM(G23:G85)</f>
        <v>2993000000</v>
      </c>
      <c r="H86" s="728">
        <f>SUM(H23:H85)</f>
        <v>3278000000</v>
      </c>
      <c r="I86" s="728">
        <f>SUM(I79:I85)</f>
        <v>1090000000</v>
      </c>
      <c r="J86" s="1181"/>
      <c r="K86" s="1196"/>
      <c r="L86" s="1196"/>
      <c r="M86" s="1214"/>
      <c r="N86" s="1142" t="s">
        <v>3407</v>
      </c>
      <c r="O86" s="1142"/>
      <c r="P86" s="1142"/>
      <c r="Q86" s="1142"/>
      <c r="R86" s="1142"/>
      <c r="S86" s="1142"/>
      <c r="T86" s="1142"/>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175" t="s">
        <v>2814</v>
      </c>
      <c r="B88" s="1202" t="s">
        <v>3138</v>
      </c>
      <c r="C88" s="1175" t="s">
        <v>2816</v>
      </c>
      <c r="D88" s="1202" t="s">
        <v>3140</v>
      </c>
      <c r="E88" s="1175" t="s">
        <v>2822</v>
      </c>
      <c r="F88" s="1202" t="s">
        <v>2823</v>
      </c>
      <c r="G88" s="1188">
        <v>50000000</v>
      </c>
      <c r="H88" s="1188">
        <v>100000000</v>
      </c>
      <c r="I88" s="1208">
        <v>100000000</v>
      </c>
      <c r="J88" s="1142" t="s">
        <v>2824</v>
      </c>
      <c r="K88" s="1142" t="s">
        <v>3141</v>
      </c>
      <c r="L88" s="1142">
        <v>1</v>
      </c>
      <c r="M88" s="1352">
        <v>0</v>
      </c>
      <c r="N88" s="709" t="s">
        <v>3898</v>
      </c>
      <c r="O88" s="174" t="s">
        <v>3145</v>
      </c>
      <c r="P88" s="155">
        <v>30000000</v>
      </c>
      <c r="Q88" s="155">
        <f>+P88</f>
        <v>30000000</v>
      </c>
      <c r="R88" s="151">
        <v>510</v>
      </c>
      <c r="S88" s="157">
        <f t="shared" ref="S88:S94" si="60">+Q88-U88</f>
        <v>-13990000</v>
      </c>
      <c r="T88" s="1350"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131"/>
      <c r="B89" s="1203"/>
      <c r="C89" s="1131"/>
      <c r="D89" s="1203"/>
      <c r="E89" s="1131"/>
      <c r="F89" s="1203"/>
      <c r="G89" s="1189"/>
      <c r="H89" s="1189"/>
      <c r="I89" s="1209"/>
      <c r="J89" s="1142"/>
      <c r="K89" s="1142"/>
      <c r="L89" s="1142"/>
      <c r="M89" s="1353"/>
      <c r="N89" s="709" t="s">
        <v>3899</v>
      </c>
      <c r="O89" s="174" t="s">
        <v>3900</v>
      </c>
      <c r="P89" s="155">
        <v>30000000</v>
      </c>
      <c r="Q89" s="155">
        <f>+P89</f>
        <v>30000000</v>
      </c>
      <c r="R89" s="151">
        <v>510</v>
      </c>
      <c r="S89" s="157">
        <f t="shared" si="60"/>
        <v>23990000</v>
      </c>
      <c r="T89" s="1351"/>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175" t="s">
        <v>2814</v>
      </c>
      <c r="B91" s="1202" t="s">
        <v>3138</v>
      </c>
      <c r="C91" s="1175" t="s">
        <v>3030</v>
      </c>
      <c r="D91" s="1202" t="s">
        <v>3259</v>
      </c>
      <c r="E91" s="1175" t="s">
        <v>3032</v>
      </c>
      <c r="F91" s="1202" t="s">
        <v>3340</v>
      </c>
      <c r="G91" s="1188">
        <v>4600000000</v>
      </c>
      <c r="H91" s="1188">
        <v>3500000000</v>
      </c>
      <c r="I91" s="1208">
        <v>3500000000</v>
      </c>
      <c r="J91" s="1142" t="s">
        <v>3035</v>
      </c>
      <c r="K91" s="1142" t="s">
        <v>3036</v>
      </c>
      <c r="L91" s="1142">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131"/>
      <c r="B92" s="1203"/>
      <c r="C92" s="1131"/>
      <c r="D92" s="1203"/>
      <c r="E92" s="1131"/>
      <c r="F92" s="1203"/>
      <c r="G92" s="1189"/>
      <c r="H92" s="1189"/>
      <c r="I92" s="1209"/>
      <c r="J92" s="1142"/>
      <c r="K92" s="1142"/>
      <c r="L92" s="1142"/>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131"/>
      <c r="B93" s="1203"/>
      <c r="C93" s="1131"/>
      <c r="D93" s="1203"/>
      <c r="E93" s="1131"/>
      <c r="F93" s="1203"/>
      <c r="G93" s="1204"/>
      <c r="H93" s="1204"/>
      <c r="I93" s="1210"/>
      <c r="J93" s="1139"/>
      <c r="K93" s="1139"/>
      <c r="L93" s="1139"/>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42" t="s">
        <v>2814</v>
      </c>
      <c r="B94" s="1142" t="s">
        <v>3138</v>
      </c>
      <c r="C94" s="1142" t="s">
        <v>3030</v>
      </c>
      <c r="D94" s="1142" t="s">
        <v>3259</v>
      </c>
      <c r="E94" s="1142" t="s">
        <v>3032</v>
      </c>
      <c r="F94" s="1142" t="s">
        <v>3188</v>
      </c>
      <c r="G94" s="1143">
        <v>300000000</v>
      </c>
      <c r="H94" s="1143">
        <v>680000000</v>
      </c>
      <c r="I94" s="1143">
        <v>680000000</v>
      </c>
      <c r="J94" s="1142" t="s">
        <v>3042</v>
      </c>
      <c r="K94" s="1142" t="s">
        <v>3226</v>
      </c>
      <c r="L94" s="1142">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42"/>
      <c r="B95" s="1142"/>
      <c r="C95" s="1142"/>
      <c r="D95" s="1142"/>
      <c r="E95" s="1142"/>
      <c r="F95" s="1142"/>
      <c r="G95" s="1143"/>
      <c r="H95" s="1143"/>
      <c r="I95" s="1143"/>
      <c r="J95" s="1142"/>
      <c r="K95" s="1142"/>
      <c r="L95" s="1142"/>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42"/>
      <c r="B96" s="1142"/>
      <c r="C96" s="1142"/>
      <c r="D96" s="1142"/>
      <c r="E96" s="1142"/>
      <c r="F96" s="1142"/>
      <c r="G96" s="1143"/>
      <c r="H96" s="1143"/>
      <c r="I96" s="1143"/>
      <c r="J96" s="1142"/>
      <c r="K96" s="1142"/>
      <c r="L96" s="1142"/>
      <c r="M96" s="729">
        <v>0</v>
      </c>
      <c r="N96" s="2" t="s">
        <v>3911</v>
      </c>
      <c r="O96" s="174" t="s">
        <v>3910</v>
      </c>
      <c r="P96" s="155">
        <v>10000000</v>
      </c>
      <c r="Q96" s="155">
        <v>21763332</v>
      </c>
      <c r="R96" s="151">
        <v>211</v>
      </c>
      <c r="S96" s="157">
        <f t="shared" ref="S96:S103" si="72">+Q96-U96</f>
        <v>-138236668</v>
      </c>
      <c r="T96" s="1256"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42"/>
      <c r="B97" s="1142"/>
      <c r="C97" s="1142"/>
      <c r="D97" s="1142"/>
      <c r="E97" s="1142"/>
      <c r="F97" s="1142"/>
      <c r="G97" s="1143"/>
      <c r="H97" s="1143"/>
      <c r="I97" s="1143"/>
      <c r="J97" s="1142"/>
      <c r="K97" s="1142"/>
      <c r="L97" s="1142"/>
      <c r="M97" s="128"/>
      <c r="N97" s="2" t="s">
        <v>3912</v>
      </c>
      <c r="O97" s="174" t="s">
        <v>3917</v>
      </c>
      <c r="P97" s="155">
        <v>30000000</v>
      </c>
      <c r="Q97" s="155">
        <v>68513332</v>
      </c>
      <c r="R97" s="151">
        <v>211</v>
      </c>
      <c r="S97" s="157">
        <f t="shared" si="72"/>
        <v>-81621449</v>
      </c>
      <c r="T97" s="1256"/>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42"/>
      <c r="B98" s="1142"/>
      <c r="C98" s="1142"/>
      <c r="D98" s="1142"/>
      <c r="E98" s="1142"/>
      <c r="F98" s="1142"/>
      <c r="G98" s="1143"/>
      <c r="H98" s="1143"/>
      <c r="I98" s="1143"/>
      <c r="J98" s="1142"/>
      <c r="K98" s="1142"/>
      <c r="L98" s="1142"/>
      <c r="M98" s="128"/>
      <c r="N98" s="2" t="s">
        <v>3913</v>
      </c>
      <c r="O98" s="174" t="s">
        <v>3918</v>
      </c>
      <c r="P98" s="155">
        <v>590000000</v>
      </c>
      <c r="Q98" s="155">
        <v>907756276</v>
      </c>
      <c r="R98" s="151">
        <v>211</v>
      </c>
      <c r="S98" s="157">
        <f t="shared" si="72"/>
        <v>888985876</v>
      </c>
      <c r="T98" s="1256"/>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42" t="s">
        <v>2814</v>
      </c>
      <c r="B99" s="1142" t="s">
        <v>3138</v>
      </c>
      <c r="C99" s="1142" t="s">
        <v>3030</v>
      </c>
      <c r="D99" s="1142" t="s">
        <v>3259</v>
      </c>
      <c r="E99" s="1142" t="s">
        <v>3032</v>
      </c>
      <c r="F99" s="1142" t="s">
        <v>3193</v>
      </c>
      <c r="G99" s="1143">
        <v>2300000000</v>
      </c>
      <c r="H99" s="1143">
        <v>2650000000</v>
      </c>
      <c r="I99" s="1143">
        <v>2750000000</v>
      </c>
      <c r="J99" s="1142" t="s">
        <v>3052</v>
      </c>
      <c r="K99" s="1142" t="s">
        <v>3227</v>
      </c>
      <c r="L99" s="1139">
        <v>16</v>
      </c>
      <c r="M99" s="106">
        <v>0</v>
      </c>
      <c r="N99" s="2" t="s">
        <v>3914</v>
      </c>
      <c r="O99" s="154" t="s">
        <v>3919</v>
      </c>
      <c r="P99" s="155">
        <v>100000000</v>
      </c>
      <c r="Q99" s="155">
        <v>86318000</v>
      </c>
      <c r="R99" s="151">
        <v>211</v>
      </c>
      <c r="S99" s="157">
        <f t="shared" si="72"/>
        <v>68318000</v>
      </c>
      <c r="T99" s="1256"/>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42"/>
      <c r="B100" s="1142"/>
      <c r="C100" s="1142"/>
      <c r="D100" s="1142"/>
      <c r="E100" s="1142"/>
      <c r="F100" s="1142"/>
      <c r="G100" s="1143"/>
      <c r="H100" s="1143"/>
      <c r="I100" s="1143"/>
      <c r="J100" s="1142"/>
      <c r="K100" s="1142"/>
      <c r="L100" s="1140"/>
      <c r="M100" s="724"/>
      <c r="N100" s="2" t="s">
        <v>3915</v>
      </c>
      <c r="O100" s="154" t="s">
        <v>3920</v>
      </c>
      <c r="P100" s="155">
        <v>100000000</v>
      </c>
      <c r="Q100" s="155">
        <v>400049000</v>
      </c>
      <c r="R100" s="151">
        <v>211</v>
      </c>
      <c r="S100" s="157">
        <f t="shared" si="72"/>
        <v>395049000</v>
      </c>
      <c r="T100" s="1256"/>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42"/>
      <c r="B101" s="1142"/>
      <c r="C101" s="1142"/>
      <c r="D101" s="1142"/>
      <c r="E101" s="1142"/>
      <c r="F101" s="1142"/>
      <c r="G101" s="1143"/>
      <c r="H101" s="1143"/>
      <c r="I101" s="1143"/>
      <c r="J101" s="1142"/>
      <c r="K101" s="1142"/>
      <c r="L101" s="1140"/>
      <c r="M101" s="724"/>
      <c r="N101" s="2" t="s">
        <v>3921</v>
      </c>
      <c r="O101" s="154" t="s">
        <v>3924</v>
      </c>
      <c r="P101" s="155">
        <v>50000000</v>
      </c>
      <c r="Q101" s="155">
        <v>14752000</v>
      </c>
      <c r="R101" s="151">
        <v>211</v>
      </c>
      <c r="S101" s="157">
        <f t="shared" si="72"/>
        <v>9752000</v>
      </c>
      <c r="T101" s="1212"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42"/>
      <c r="B102" s="1142"/>
      <c r="C102" s="1142"/>
      <c r="D102" s="1142"/>
      <c r="E102" s="1142"/>
      <c r="F102" s="1142"/>
      <c r="G102" s="1143"/>
      <c r="H102" s="1143"/>
      <c r="I102" s="1143"/>
      <c r="J102" s="1142"/>
      <c r="K102" s="1142"/>
      <c r="L102" s="1140"/>
      <c r="M102" s="724"/>
      <c r="N102" s="2" t="s">
        <v>3922</v>
      </c>
      <c r="O102" s="154" t="s">
        <v>3925</v>
      </c>
      <c r="P102" s="155">
        <v>150000000</v>
      </c>
      <c r="Q102" s="155">
        <v>689156673</v>
      </c>
      <c r="R102" s="151">
        <v>211</v>
      </c>
      <c r="S102" s="157">
        <f t="shared" si="72"/>
        <v>675655933</v>
      </c>
      <c r="T102" s="1212"/>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42"/>
      <c r="B103" s="1142"/>
      <c r="C103" s="1142"/>
      <c r="D103" s="1142"/>
      <c r="E103" s="1142"/>
      <c r="F103" s="1142"/>
      <c r="G103" s="1143"/>
      <c r="H103" s="1143"/>
      <c r="I103" s="1143"/>
      <c r="J103" s="1142"/>
      <c r="K103" s="1142"/>
      <c r="L103" s="1140"/>
      <c r="M103" s="724"/>
      <c r="N103" s="2" t="s">
        <v>3923</v>
      </c>
      <c r="O103" s="154" t="s">
        <v>3926</v>
      </c>
      <c r="P103" s="155">
        <v>150000000</v>
      </c>
      <c r="Q103" s="155">
        <v>626977688</v>
      </c>
      <c r="R103" s="151">
        <v>211</v>
      </c>
      <c r="S103" s="157">
        <f t="shared" si="72"/>
        <v>616977688</v>
      </c>
      <c r="T103" s="1213"/>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42"/>
      <c r="B104" s="1142"/>
      <c r="C104" s="1142"/>
      <c r="D104" s="1142"/>
      <c r="E104" s="1142"/>
      <c r="F104" s="1142"/>
      <c r="G104" s="1143"/>
      <c r="H104" s="1143"/>
      <c r="I104" s="1143"/>
      <c r="J104" s="1142"/>
      <c r="K104" s="1142"/>
      <c r="L104" s="1140"/>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42"/>
      <c r="B105" s="1142"/>
      <c r="C105" s="1142"/>
      <c r="D105" s="1142"/>
      <c r="E105" s="1142"/>
      <c r="F105" s="1142"/>
      <c r="G105" s="1143"/>
      <c r="H105" s="1143"/>
      <c r="I105" s="1143"/>
      <c r="J105" s="1142"/>
      <c r="K105" s="1142"/>
      <c r="L105" s="1140"/>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42"/>
      <c r="B106" s="1142"/>
      <c r="C106" s="1142"/>
      <c r="D106" s="1142"/>
      <c r="E106" s="1142"/>
      <c r="F106" s="1142"/>
      <c r="G106" s="1143"/>
      <c r="H106" s="1143"/>
      <c r="I106" s="1143"/>
      <c r="J106" s="1142"/>
      <c r="K106" s="1142"/>
      <c r="L106" s="1140"/>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42"/>
      <c r="B107" s="1142"/>
      <c r="C107" s="1142"/>
      <c r="D107" s="1142"/>
      <c r="E107" s="1142"/>
      <c r="F107" s="1142"/>
      <c r="G107" s="1143"/>
      <c r="H107" s="1143"/>
      <c r="I107" s="1143"/>
      <c r="J107" s="1142"/>
      <c r="K107" s="1142"/>
      <c r="L107" s="1140"/>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42"/>
      <c r="B108" s="1142"/>
      <c r="C108" s="1142"/>
      <c r="D108" s="1142"/>
      <c r="E108" s="1142"/>
      <c r="F108" s="1142"/>
      <c r="G108" s="1143"/>
      <c r="H108" s="1143"/>
      <c r="I108" s="1143"/>
      <c r="J108" s="1142"/>
      <c r="K108" s="1142"/>
      <c r="L108" s="1140"/>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42"/>
      <c r="B109" s="1142"/>
      <c r="C109" s="1142"/>
      <c r="D109" s="1142"/>
      <c r="E109" s="1142"/>
      <c r="F109" s="1142"/>
      <c r="G109" s="1143"/>
      <c r="H109" s="1143"/>
      <c r="I109" s="1143"/>
      <c r="J109" s="1142"/>
      <c r="K109" s="1142"/>
      <c r="L109" s="1140"/>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42"/>
      <c r="B110" s="1142"/>
      <c r="C110" s="1142"/>
      <c r="D110" s="1142"/>
      <c r="E110" s="1142"/>
      <c r="F110" s="1142"/>
      <c r="G110" s="1143"/>
      <c r="H110" s="1143"/>
      <c r="I110" s="1143"/>
      <c r="J110" s="1142"/>
      <c r="K110" s="1142"/>
      <c r="L110" s="1140"/>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42"/>
      <c r="B111" s="1142"/>
      <c r="C111" s="1142"/>
      <c r="D111" s="1142"/>
      <c r="E111" s="1142"/>
      <c r="F111" s="1142"/>
      <c r="G111" s="1143"/>
      <c r="H111" s="1143"/>
      <c r="I111" s="1143"/>
      <c r="J111" s="1142"/>
      <c r="K111" s="1142"/>
      <c r="L111" s="1140"/>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42"/>
      <c r="B112" s="1142"/>
      <c r="C112" s="1142"/>
      <c r="D112" s="1142"/>
      <c r="E112" s="1142"/>
      <c r="F112" s="1142"/>
      <c r="G112" s="1143"/>
      <c r="H112" s="1143"/>
      <c r="I112" s="1143"/>
      <c r="J112" s="1142"/>
      <c r="K112" s="1142"/>
      <c r="L112" s="1140"/>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42"/>
      <c r="B113" s="1142"/>
      <c r="C113" s="1142"/>
      <c r="D113" s="1142"/>
      <c r="E113" s="1142"/>
      <c r="F113" s="1142"/>
      <c r="G113" s="1143"/>
      <c r="H113" s="1143"/>
      <c r="I113" s="1143"/>
      <c r="J113" s="1142"/>
      <c r="K113" s="1142"/>
      <c r="L113" s="1140"/>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42"/>
      <c r="B114" s="1142"/>
      <c r="C114" s="1142"/>
      <c r="D114" s="1142"/>
      <c r="E114" s="1142"/>
      <c r="F114" s="1142"/>
      <c r="G114" s="1143"/>
      <c r="H114" s="1143"/>
      <c r="I114" s="1143"/>
      <c r="J114" s="1142"/>
      <c r="K114" s="1142"/>
      <c r="L114" s="1140"/>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42"/>
      <c r="B115" s="1142"/>
      <c r="C115" s="1142"/>
      <c r="D115" s="1142"/>
      <c r="E115" s="1142"/>
      <c r="F115" s="1142"/>
      <c r="G115" s="1143"/>
      <c r="H115" s="1143"/>
      <c r="I115" s="1143"/>
      <c r="J115" s="1142"/>
      <c r="K115" s="1142"/>
      <c r="L115" s="1140"/>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42"/>
      <c r="B116" s="1142"/>
      <c r="C116" s="1142"/>
      <c r="D116" s="1142"/>
      <c r="E116" s="1142"/>
      <c r="F116" s="1142"/>
      <c r="G116" s="1143"/>
      <c r="H116" s="1143"/>
      <c r="I116" s="1143"/>
      <c r="J116" s="1142"/>
      <c r="K116" s="1142"/>
      <c r="L116" s="1140"/>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42"/>
      <c r="B117" s="1142"/>
      <c r="C117" s="1140"/>
      <c r="D117" s="1140"/>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42"/>
      <c r="B118" s="1142"/>
      <c r="C118" s="1140"/>
      <c r="D118" s="1140"/>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42"/>
      <c r="B119" s="1142"/>
      <c r="C119" s="1140"/>
      <c r="D119" s="1140"/>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42"/>
      <c r="B120" s="1142"/>
      <c r="C120" s="1140"/>
      <c r="D120" s="1140"/>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42"/>
      <c r="B121" s="1142"/>
      <c r="C121" s="1140"/>
      <c r="D121" s="1140"/>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42"/>
      <c r="B122" s="1142"/>
      <c r="C122" s="1140"/>
      <c r="D122" s="1140"/>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42"/>
      <c r="B123" s="1142"/>
      <c r="C123" s="1140"/>
      <c r="D123" s="1140"/>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42"/>
      <c r="B124" s="1142"/>
      <c r="C124" s="1140"/>
      <c r="D124" s="1140"/>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42"/>
      <c r="B125" s="1142"/>
      <c r="C125" s="1140"/>
      <c r="D125" s="1140"/>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42"/>
      <c r="B126" s="1142"/>
      <c r="C126" s="1140"/>
      <c r="D126" s="1140"/>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42"/>
      <c r="B127" s="1142"/>
      <c r="C127" s="1140"/>
      <c r="D127" s="1140"/>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42"/>
      <c r="B128" s="1142"/>
      <c r="C128" s="1140"/>
      <c r="D128" s="1140"/>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42"/>
      <c r="B129" s="1142"/>
      <c r="C129" s="1140"/>
      <c r="D129" s="1140"/>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42"/>
      <c r="B130" s="1142"/>
      <c r="C130" s="1140"/>
      <c r="D130" s="1140"/>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42"/>
      <c r="B131" s="1142"/>
      <c r="C131" s="1140"/>
      <c r="D131" s="1140"/>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42"/>
      <c r="B132" s="1142"/>
      <c r="C132" s="1140"/>
      <c r="D132" s="1140"/>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42"/>
      <c r="B133" s="1142"/>
      <c r="C133" s="1140"/>
      <c r="D133" s="1140"/>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42"/>
      <c r="B134" s="1142"/>
      <c r="C134" s="1140"/>
      <c r="D134" s="1140"/>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42"/>
      <c r="B135" s="1142"/>
      <c r="C135" s="1140"/>
      <c r="D135" s="1140"/>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42"/>
      <c r="B136" s="1142"/>
      <c r="C136" s="1140"/>
      <c r="D136" s="1140"/>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42"/>
      <c r="B137" s="1142"/>
      <c r="C137" s="1140"/>
      <c r="D137" s="1140"/>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42"/>
      <c r="B138" s="1142"/>
      <c r="C138" s="1140"/>
      <c r="D138" s="1140"/>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42"/>
      <c r="B139" s="1142"/>
      <c r="C139" s="1140"/>
      <c r="D139" s="1140"/>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42"/>
      <c r="B140" s="1142"/>
      <c r="C140" s="1140"/>
      <c r="D140" s="1140"/>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42"/>
      <c r="B141" s="1142"/>
      <c r="C141" s="1140"/>
      <c r="D141" s="1140"/>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42"/>
      <c r="B142" s="1142"/>
      <c r="C142" s="1140"/>
      <c r="D142" s="1140"/>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42"/>
      <c r="B143" s="1142"/>
      <c r="C143" s="1140"/>
      <c r="D143" s="1140"/>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42"/>
      <c r="B144" s="1142"/>
      <c r="C144" s="1140"/>
      <c r="D144" s="1140"/>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42"/>
      <c r="B145" s="1142"/>
      <c r="C145" s="1141"/>
      <c r="D145" s="1141"/>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42" t="s">
        <v>3408</v>
      </c>
      <c r="B146" s="1142"/>
      <c r="C146" s="1142"/>
      <c r="D146" s="1142"/>
      <c r="E146" s="1142"/>
      <c r="F146" s="1142"/>
      <c r="G146" s="728">
        <f>SUM(G88:G145)</f>
        <v>7265000000</v>
      </c>
      <c r="H146" s="728">
        <f>SUM(H88:H145)</f>
        <v>7025000000</v>
      </c>
      <c r="I146" s="728">
        <f>SUM(I88:I145)</f>
        <v>7125000000</v>
      </c>
      <c r="J146" s="1181"/>
      <c r="K146" s="1196"/>
      <c r="L146" s="1196"/>
      <c r="M146" s="1214"/>
      <c r="N146" s="1142" t="s">
        <v>3408</v>
      </c>
      <c r="O146" s="1142"/>
      <c r="P146" s="1142"/>
      <c r="Q146" s="1142"/>
      <c r="R146" s="1142"/>
      <c r="S146" s="1142"/>
      <c r="T146" s="1142"/>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42" t="s">
        <v>3409</v>
      </c>
      <c r="B150" s="1142"/>
      <c r="C150" s="1142"/>
      <c r="D150" s="1142"/>
      <c r="E150" s="1142"/>
      <c r="F150" s="1142"/>
      <c r="G150" s="728">
        <f>SUM(G148:G148)</f>
        <v>25000000</v>
      </c>
      <c r="H150" s="728">
        <f>SUM(H148:H148)</f>
        <v>25000000</v>
      </c>
      <c r="I150" s="728"/>
      <c r="J150" s="1142"/>
      <c r="K150" s="1142"/>
      <c r="L150" s="1142"/>
      <c r="M150" s="1142"/>
      <c r="N150" s="1142" t="s">
        <v>3409</v>
      </c>
      <c r="O150" s="1142"/>
      <c r="P150" s="1142"/>
      <c r="Q150" s="1142"/>
      <c r="R150" s="1142"/>
      <c r="S150" s="1142"/>
      <c r="T150" s="1142"/>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47"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348"/>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348"/>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349"/>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31"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32"/>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253"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253"/>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12"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12"/>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12"/>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12"/>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175" t="s">
        <v>2826</v>
      </c>
      <c r="B165" s="1202" t="s">
        <v>2827</v>
      </c>
      <c r="C165" s="1175" t="s">
        <v>2840</v>
      </c>
      <c r="D165" s="1202" t="s">
        <v>434</v>
      </c>
      <c r="E165" s="1175" t="s">
        <v>2870</v>
      </c>
      <c r="F165" s="1202" t="s">
        <v>3149</v>
      </c>
      <c r="G165" s="1188">
        <v>200000000</v>
      </c>
      <c r="H165" s="1188">
        <v>200000000</v>
      </c>
      <c r="I165" s="1158">
        <v>200000000</v>
      </c>
      <c r="J165" s="1139" t="s">
        <v>2876</v>
      </c>
      <c r="K165" s="1139" t="s">
        <v>3216</v>
      </c>
      <c r="L165" s="1139">
        <v>2</v>
      </c>
      <c r="M165" s="106">
        <v>0</v>
      </c>
      <c r="N165" s="2" t="s">
        <v>4016</v>
      </c>
      <c r="O165" s="154" t="s">
        <v>672</v>
      </c>
      <c r="P165" s="155">
        <v>120000000</v>
      </c>
      <c r="Q165" s="155">
        <v>365975023</v>
      </c>
      <c r="R165" s="151">
        <v>301</v>
      </c>
      <c r="S165" s="157">
        <f t="shared" si="101"/>
        <v>150975023</v>
      </c>
      <c r="T165" s="1212"/>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131"/>
      <c r="B166" s="1203"/>
      <c r="C166" s="1131"/>
      <c r="D166" s="1203"/>
      <c r="E166" s="1131"/>
      <c r="F166" s="1203"/>
      <c r="G166" s="1189"/>
      <c r="H166" s="1189"/>
      <c r="I166" s="1159"/>
      <c r="J166" s="1140"/>
      <c r="K166" s="1140"/>
      <c r="L166" s="1140"/>
      <c r="M166" s="102"/>
      <c r="N166" s="2" t="s">
        <v>4017</v>
      </c>
      <c r="O166" s="171" t="s">
        <v>128</v>
      </c>
      <c r="P166" s="172">
        <v>80000000</v>
      </c>
      <c r="Q166" s="172">
        <v>117299875</v>
      </c>
      <c r="R166" s="561">
        <v>301</v>
      </c>
      <c r="S166" s="232">
        <f t="shared" si="101"/>
        <v>1299875</v>
      </c>
      <c r="T166" s="1212"/>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42" t="s">
        <v>3410</v>
      </c>
      <c r="B167" s="1142"/>
      <c r="C167" s="1142"/>
      <c r="D167" s="1142"/>
      <c r="E167" s="1142"/>
      <c r="F167" s="1142"/>
      <c r="G167" s="728">
        <f>SUM(G152:G166)</f>
        <v>1060000000</v>
      </c>
      <c r="H167" s="728">
        <f>SUM(H152:H166)</f>
        <v>1185000000</v>
      </c>
      <c r="I167" s="728"/>
      <c r="J167" s="1142"/>
      <c r="K167" s="1142"/>
      <c r="L167" s="1142"/>
      <c r="M167" s="1142"/>
      <c r="N167" s="1142" t="s">
        <v>3410</v>
      </c>
      <c r="O167" s="1142"/>
      <c r="P167" s="1142"/>
      <c r="Q167" s="1142"/>
      <c r="R167" s="1142"/>
      <c r="S167" s="1142"/>
      <c r="T167" s="1142"/>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42" t="s">
        <v>3411</v>
      </c>
      <c r="B181" s="1142"/>
      <c r="C181" s="1142"/>
      <c r="D181" s="1142"/>
      <c r="E181" s="1142"/>
      <c r="F181" s="1142"/>
      <c r="G181" s="728">
        <f>SUM(G170:G178)</f>
        <v>700000000</v>
      </c>
      <c r="H181" s="728">
        <f>SUM(H170:H178)</f>
        <v>1100000000</v>
      </c>
      <c r="I181" s="728"/>
      <c r="J181" s="1142"/>
      <c r="K181" s="1142"/>
      <c r="L181" s="1142"/>
      <c r="M181" s="1142"/>
      <c r="N181" s="1139" t="s">
        <v>3411</v>
      </c>
      <c r="O181" s="1139"/>
      <c r="P181" s="1139"/>
      <c r="Q181" s="1139"/>
      <c r="R181" s="1139"/>
      <c r="S181" s="1139"/>
      <c r="T181" s="1139"/>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343"/>
      <c r="B182" s="1343"/>
      <c r="C182" s="1343"/>
      <c r="D182" s="1343"/>
      <c r="E182" s="1343"/>
      <c r="F182" s="1344"/>
      <c r="G182" s="723"/>
      <c r="H182" s="723"/>
      <c r="I182" s="726"/>
      <c r="J182" s="1345"/>
      <c r="K182" s="1345"/>
      <c r="L182" s="1345"/>
      <c r="M182" s="240"/>
      <c r="N182" s="1346"/>
      <c r="O182" s="1346"/>
      <c r="P182" s="1346"/>
      <c r="Q182" s="1346"/>
      <c r="R182" s="1346"/>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37" t="s">
        <v>622</v>
      </c>
      <c r="B183" s="1337"/>
      <c r="C183" s="1337"/>
      <c r="D183" s="1337"/>
      <c r="E183" s="1337"/>
      <c r="F183" s="1338"/>
      <c r="G183" s="147">
        <f>+G181+G167+G150+G146+G86+G21+G10</f>
        <v>12593000000</v>
      </c>
      <c r="H183" s="147">
        <f>+H181+H167+H150+H146+H86+H21+H10</f>
        <v>13128000000</v>
      </c>
      <c r="I183" s="715">
        <f>SUM(I4:I178)</f>
        <v>22108000000</v>
      </c>
      <c r="J183" s="1339"/>
      <c r="K183" s="1340"/>
      <c r="L183" s="1340"/>
      <c r="M183" s="1341"/>
      <c r="N183" s="1195" t="s">
        <v>622</v>
      </c>
      <c r="O183" s="1342"/>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24" t="s">
        <v>3302</v>
      </c>
      <c r="K185" s="1225"/>
      <c r="L185" s="1225"/>
      <c r="M185" s="1225"/>
      <c r="N185" s="1225"/>
      <c r="O185" s="1226"/>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336"/>
      <c r="C186" s="1336"/>
      <c r="D186" s="1336"/>
      <c r="E186" s="1336"/>
      <c r="F186" s="1336"/>
      <c r="G186" s="133">
        <f>SUMIF($R$4:$R$178,"211",$G$4:$G$178)</f>
        <v>3000000000</v>
      </c>
      <c r="H186" s="178">
        <f>SUMIF($R$4:$R$178,"211",$H$4:$H$178)</f>
        <v>3750000000</v>
      </c>
      <c r="I186" s="133">
        <f>SUMIF($R$4:$R$178,"211",$I$4:$I$178)</f>
        <v>3850000000</v>
      </c>
      <c r="J186" s="1224" t="s">
        <v>3303</v>
      </c>
      <c r="K186" s="1225"/>
      <c r="L186" s="1225"/>
      <c r="M186" s="1225"/>
      <c r="N186" s="1225"/>
      <c r="O186" s="1226"/>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336"/>
      <c r="C187" s="1336"/>
      <c r="D187" s="1336"/>
      <c r="E187" s="1336"/>
      <c r="F187" s="1336"/>
      <c r="G187" s="133">
        <f>SUMIF($R$4:$R$178,"310",$G$4:$G$178)</f>
        <v>1200000000</v>
      </c>
      <c r="H187" s="178">
        <f>SUMIF($R$4:$R$178,"310",$H$4:$H$178)</f>
        <v>1300000000</v>
      </c>
      <c r="I187" s="133">
        <f>SUMIF($R$4:$R$178,"310",$I$4:$I$178)</f>
        <v>1300000000</v>
      </c>
      <c r="J187" s="1224" t="s">
        <v>3304</v>
      </c>
      <c r="K187" s="1225"/>
      <c r="L187" s="1225"/>
      <c r="M187" s="1225"/>
      <c r="N187" s="1225"/>
      <c r="O187" s="1226"/>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336"/>
      <c r="C188" s="1336"/>
      <c r="D188" s="1336"/>
      <c r="E188" s="1336"/>
      <c r="F188" s="1336"/>
      <c r="G188" s="133">
        <f>SUMIF($R$4:$R$178,"410",$G$4:$G$178)</f>
        <v>1658000000</v>
      </c>
      <c r="H188" s="178">
        <f>SUMIF($R$4:$R$178,"410",$H$4:$H$178)</f>
        <v>1823000000</v>
      </c>
      <c r="I188" s="133">
        <f>SUMIF($R$4:$R$178,"410",$I$4:$I$178)</f>
        <v>1823000000</v>
      </c>
      <c r="J188" s="1221" t="s">
        <v>443</v>
      </c>
      <c r="K188" s="1222"/>
      <c r="L188" s="1222"/>
      <c r="M188" s="1222"/>
      <c r="N188" s="1222"/>
      <c r="O188" s="1223"/>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336"/>
      <c r="C189" s="1336"/>
      <c r="D189" s="1336"/>
      <c r="E189" s="1336"/>
      <c r="F189" s="1336"/>
      <c r="G189" s="133">
        <f>SUMIF($R$4:$R$178,"510",$G$4:$G$178)</f>
        <v>640000000</v>
      </c>
      <c r="H189" s="178">
        <f>SUMIF($R$4:$R$178,"510",$H$4:$H$178)</f>
        <v>660000000</v>
      </c>
      <c r="I189" s="133">
        <f>SUMIF($R$4:$R$178,"510",$I$4:$I$178)</f>
        <v>810000000</v>
      </c>
      <c r="J189" s="1221" t="s">
        <v>3305</v>
      </c>
      <c r="K189" s="1222"/>
      <c r="L189" s="1222"/>
      <c r="M189" s="1222"/>
      <c r="N189" s="1222"/>
      <c r="O189" s="1223"/>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336"/>
      <c r="C190" s="1336"/>
      <c r="D190" s="1336"/>
      <c r="E190" s="1336"/>
      <c r="F190" s="1336"/>
      <c r="G190" s="133">
        <f>SUMIF($R$4:$R$178,"520",$G$4:$G$178)</f>
        <v>275000000</v>
      </c>
      <c r="H190" s="178">
        <f>SUMIF($R$4:$R$178,"520",$H$4:$H$178)</f>
        <v>290000000</v>
      </c>
      <c r="I190" s="133">
        <f>SUMIF($R$4:$R$178,"520",$I$4:$I$178)</f>
        <v>290000000</v>
      </c>
      <c r="J190" s="1221" t="s">
        <v>3306</v>
      </c>
      <c r="K190" s="1222"/>
      <c r="L190" s="1222"/>
      <c r="M190" s="1222"/>
      <c r="N190" s="1222"/>
      <c r="O190" s="1223"/>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335"/>
      <c r="B191" s="1335"/>
      <c r="C191" s="1335"/>
      <c r="D191" s="1335"/>
      <c r="E191" s="1335"/>
      <c r="F191" s="1335"/>
      <c r="G191" s="3">
        <f>SUM(G185:G190)</f>
        <v>11683000000</v>
      </c>
      <c r="H191" s="179">
        <f>SUM(H185:H190)</f>
        <v>12093000000</v>
      </c>
      <c r="I191" s="3">
        <f>SUM(I185:I190)</f>
        <v>12343000000</v>
      </c>
      <c r="J191" s="1221" t="s">
        <v>3308</v>
      </c>
      <c r="K191" s="1222"/>
      <c r="L191" s="1222"/>
      <c r="M191" s="1222"/>
      <c r="N191" s="1222"/>
      <c r="O191" s="1223"/>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336"/>
      <c r="C192" s="1336"/>
      <c r="D192" s="1336"/>
      <c r="E192" s="1336"/>
      <c r="F192" s="1336"/>
      <c r="G192" s="133">
        <f>SUMIF($R$4:$R$178,"301",$G$4:$G$178)</f>
        <v>910000000</v>
      </c>
      <c r="H192" s="178">
        <f>SUMIF($R$4:$R$178,"301",$H$4:$H$178)</f>
        <v>1035000000</v>
      </c>
      <c r="I192" s="133">
        <f>SUMIF($R$4:$R$178,"301",$I$4:$I$178)</f>
        <v>1035000000</v>
      </c>
      <c r="J192" s="1221" t="s">
        <v>3307</v>
      </c>
      <c r="K192" s="1222"/>
      <c r="L192" s="1222"/>
      <c r="M192" s="1222"/>
      <c r="N192" s="1222"/>
      <c r="O192" s="1223"/>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335"/>
      <c r="B193" s="1335"/>
      <c r="C193" s="1335"/>
      <c r="D193" s="1335"/>
      <c r="E193" s="1335"/>
      <c r="F193" s="1335"/>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47:A60"/>
    <mergeCell ref="B47:B60"/>
    <mergeCell ref="C47:C60"/>
    <mergeCell ref="D47:D60"/>
    <mergeCell ref="T47:T48"/>
    <mergeCell ref="E49:E59"/>
    <mergeCell ref="F49:F59"/>
    <mergeCell ref="T49:T53"/>
    <mergeCell ref="T54:T59"/>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A86:F86"/>
    <mergeCell ref="J86:M86"/>
    <mergeCell ref="N86:T86"/>
    <mergeCell ref="A88:A89"/>
    <mergeCell ref="B88:B89"/>
    <mergeCell ref="C88:C89"/>
    <mergeCell ref="D88:D89"/>
    <mergeCell ref="E88:E89"/>
    <mergeCell ref="F88:F89"/>
    <mergeCell ref="G88:G89"/>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E99:E116"/>
    <mergeCell ref="F99:F116"/>
    <mergeCell ref="H94:H98"/>
    <mergeCell ref="I94:I98"/>
    <mergeCell ref="J94:J98"/>
    <mergeCell ref="K94:K98"/>
    <mergeCell ref="L94:L98"/>
    <mergeCell ref="T96:T100"/>
    <mergeCell ref="J91:J93"/>
    <mergeCell ref="K91:K93"/>
    <mergeCell ref="L91:L93"/>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83:F183"/>
    <mergeCell ref="J183:M183"/>
    <mergeCell ref="N183:O183"/>
    <mergeCell ref="J185:O185"/>
    <mergeCell ref="B186:F186"/>
    <mergeCell ref="J186:O186"/>
    <mergeCell ref="A181:F181"/>
    <mergeCell ref="J181:M181"/>
    <mergeCell ref="N181:T181"/>
    <mergeCell ref="A182:F182"/>
    <mergeCell ref="J182:L182"/>
    <mergeCell ref="N182:R182"/>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ENERO</vt:lpstr>
      <vt:lpstr>P.ACCION ENERO CONSOLIDADO</vt:lpstr>
      <vt:lpstr>P.ACCION ENERO CONSOLIDADO (2)</vt:lpstr>
      <vt:lpstr>POAI2010!Área_de_impresión</vt:lpstr>
      <vt:lpstr>'MATRIZ DE SEGUIMIENTO PD'!Títulos_a_imprimir</vt:lpstr>
      <vt:lpstr>'P.ACCION ENERO'!Títulos_a_imprimir</vt:lpstr>
      <vt:lpstr>'P.ACCION ENERO CONSOLIDADO'!Títulos_a_imprimir</vt:lpstr>
      <vt:lpstr>'P.ACCION ENERO CONSOLIDADO (2)'!Títulos_a_imprimir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2015-12-10T15:54:49Z</cp:lastPrinted>
  <dcterms:created xsi:type="dcterms:W3CDTF">2009-10-20T22:02:49Z</dcterms:created>
  <dcterms:modified xsi:type="dcterms:W3CDTF">2016-02-08T15:25:52Z</dcterms:modified>
</cp:coreProperties>
</file>